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340" windowHeight="12285" activeTab="0"/>
  </bookViews>
  <sheets>
    <sheet name="Cover" sheetId="1" r:id="rId1"/>
    <sheet name="Egg week" sheetId="2" r:id="rId2"/>
    <sheet name="Egg month" sheetId="3" r:id="rId3"/>
    <sheet name="Egg Ann" sheetId="4" r:id="rId4"/>
    <sheet name="Pol week" sheetId="5" r:id="rId5"/>
    <sheet name="Pol month" sheetId="6" r:id="rId6"/>
    <sheet name="Pol Ann" sheetId="7" r:id="rId7"/>
    <sheet name="EU-egg" sheetId="8" state="hidden" r:id="rId8"/>
    <sheet name="EU-Poultry" sheetId="9" state="hidden" r:id="rId9"/>
    <sheet name="Graphs" sheetId="10" r:id="rId10"/>
  </sheets>
  <externalReferences>
    <externalReference r:id="rId13"/>
    <externalReference r:id="rId14"/>
  </externalReferences>
  <definedNames>
    <definedName name="_xlnm.Print_Area" localSheetId="0">'Cover'!$A$1:$J$48</definedName>
    <definedName name="_xlnm.Print_Area" localSheetId="3">'Egg Ann'!$A$1:$O$58</definedName>
    <definedName name="_xlnm.Print_Area" localSheetId="2">'Egg month'!$A$1:$O$43</definedName>
    <definedName name="_xlnm.Print_Area" localSheetId="1">'Egg week'!$A$1:$O$47</definedName>
    <definedName name="_xlnm.Print_Area" localSheetId="7">'EU-egg'!$Y$3:$AB$21</definedName>
    <definedName name="_xlnm.Print_Area" localSheetId="9">'Graphs'!$A$2:$J$62</definedName>
    <definedName name="_xlnm.Print_Area" localSheetId="6">'Pol Ann'!$A$1:$N$58</definedName>
    <definedName name="_xlnm.Print_Area" localSheetId="5">'Pol month'!$A$1:$O$44</definedName>
    <definedName name="_xlnm.Print_Area" localSheetId="4">'Pol week'!$A$1:$Q$46</definedName>
  </definedNames>
  <calcPr fullCalcOnLoad="1"/>
</workbook>
</file>

<file path=xl/sharedStrings.xml><?xml version="1.0" encoding="utf-8"?>
<sst xmlns="http://schemas.openxmlformats.org/spreadsheetml/2006/main" count="640" uniqueCount="169">
  <si>
    <t>semaine</t>
  </si>
  <si>
    <t>Moy.95-00</t>
  </si>
  <si>
    <t>Moy.02-06</t>
  </si>
  <si>
    <t>Week</t>
  </si>
  <si>
    <t>Weekly Market Prices for Eggs (L&amp;M) in the E.U.</t>
  </si>
  <si>
    <t>Monthly Market Prices for Eggs (L&amp;M) in the E.U.</t>
  </si>
  <si>
    <t>EU</t>
  </si>
  <si>
    <t>Romania</t>
  </si>
  <si>
    <t>EUR</t>
  </si>
  <si>
    <t>CZK</t>
  </si>
  <si>
    <t>DKK</t>
  </si>
  <si>
    <t>EEK</t>
  </si>
  <si>
    <t>CYP</t>
  </si>
  <si>
    <t>LVL</t>
  </si>
  <si>
    <t>LTL</t>
  </si>
  <si>
    <t>HUF</t>
  </si>
  <si>
    <t>MTL</t>
  </si>
  <si>
    <t>PLN</t>
  </si>
  <si>
    <t>SKK</t>
  </si>
  <si>
    <t>SEK</t>
  </si>
  <si>
    <t>GBP</t>
  </si>
  <si>
    <t>RON</t>
  </si>
  <si>
    <t>Bulgaria</t>
  </si>
  <si>
    <t>BGN</t>
  </si>
  <si>
    <t>Weekly Market Prices for Broilers (65%) in the E.U.</t>
  </si>
  <si>
    <t>Bulgarie</t>
  </si>
  <si>
    <t>Roumanie</t>
  </si>
  <si>
    <t>Monthly Market Prices for Broilers (65%) in the E.U.</t>
  </si>
  <si>
    <t>AGRI. C4</t>
  </si>
  <si>
    <t>MRui</t>
  </si>
  <si>
    <t>PRIX DE MARCHE/ MARKET PRICE</t>
  </si>
  <si>
    <t>OEUFS DE CONSOMMATION</t>
  </si>
  <si>
    <t>EGGS FOR CONSUMPTION</t>
  </si>
  <si>
    <t>POULET ENTIER</t>
  </si>
  <si>
    <t>WHOLE BROILER</t>
  </si>
  <si>
    <t>€</t>
  </si>
  <si>
    <t xml:space="preserve">Change </t>
  </si>
  <si>
    <t>-1 sem</t>
  </si>
  <si>
    <t>no price communicated</t>
  </si>
  <si>
    <t>% -1 yr</t>
  </si>
  <si>
    <t>Royaume-Uni</t>
  </si>
  <si>
    <t>Suède</t>
  </si>
  <si>
    <t>Finlande</t>
  </si>
  <si>
    <t>Slovaquie</t>
  </si>
  <si>
    <t>-4 sem</t>
  </si>
  <si>
    <t>MN/100 KG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</si>
  <si>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</si>
  <si>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</si>
  <si>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</si>
  <si>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</si>
  <si>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</si>
  <si>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</si>
  <si>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</si>
  <si>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</si>
  <si>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</si>
  <si>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</si>
  <si>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</si>
  <si>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</si>
  <si>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</si>
  <si>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</si>
  <si>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HU</t>
  </si>
  <si>
    <t>MT</t>
  </si>
  <si>
    <t>NL</t>
  </si>
  <si>
    <t>ÖS</t>
  </si>
  <si>
    <t>PL</t>
  </si>
  <si>
    <t>PT</t>
  </si>
  <si>
    <t>SI</t>
  </si>
  <si>
    <t>SK</t>
  </si>
  <si>
    <t>SF</t>
  </si>
  <si>
    <t>SV</t>
  </si>
  <si>
    <t>UK</t>
  </si>
  <si>
    <t>RO</t>
  </si>
  <si>
    <t>- 1 month</t>
  </si>
  <si>
    <t>- 1 year</t>
  </si>
  <si>
    <t>EGGS</t>
  </si>
  <si>
    <t>-1 year</t>
  </si>
  <si>
    <t>-1 month</t>
  </si>
  <si>
    <t>BROILER</t>
  </si>
  <si>
    <t>Annual Market Prices for Eggs (L&amp;M) in the E.U.</t>
  </si>
  <si>
    <t>België</t>
  </si>
  <si>
    <t>BEF</t>
  </si>
  <si>
    <t>Rép tchèque</t>
  </si>
  <si>
    <t>Danmark</t>
  </si>
  <si>
    <t>Deutschland</t>
  </si>
  <si>
    <t>DEM</t>
  </si>
  <si>
    <t>Estonia</t>
  </si>
  <si>
    <t>Ellas</t>
  </si>
  <si>
    <t>GRD</t>
  </si>
  <si>
    <t>Espana</t>
  </si>
  <si>
    <t>ESP</t>
  </si>
  <si>
    <t>France</t>
  </si>
  <si>
    <t>FRF</t>
  </si>
  <si>
    <t>Eire</t>
  </si>
  <si>
    <t>IEP</t>
  </si>
  <si>
    <t>Italia</t>
  </si>
  <si>
    <t>ITL</t>
  </si>
  <si>
    <t>Latvia</t>
  </si>
  <si>
    <t>Lithuania</t>
  </si>
  <si>
    <t>Hungary</t>
  </si>
  <si>
    <t>Malta</t>
  </si>
  <si>
    <t>Nederland</t>
  </si>
  <si>
    <t>NLG</t>
  </si>
  <si>
    <t>Österreich</t>
  </si>
  <si>
    <t>ATS</t>
  </si>
  <si>
    <t>Kypros</t>
  </si>
  <si>
    <t>Poland</t>
  </si>
  <si>
    <t>Portugal</t>
  </si>
  <si>
    <t>PTE</t>
  </si>
  <si>
    <t>Slovenia</t>
  </si>
  <si>
    <t>SIT</t>
  </si>
  <si>
    <t>Slovakia</t>
  </si>
  <si>
    <t>Suomi</t>
  </si>
  <si>
    <t>FIM</t>
  </si>
  <si>
    <t>Sverige</t>
  </si>
  <si>
    <t>Annual Market Prices for Broilers (65%) in the E.U.</t>
  </si>
  <si>
    <t>Czech Rép.</t>
  </si>
  <si>
    <t>Eesti</t>
  </si>
  <si>
    <t>Cyprus</t>
  </si>
  <si>
    <t>Hungry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</si>
  <si>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</si>
  <si>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</si>
  <si>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</si>
  <si>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</si>
  <si>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</si>
  <si>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</si>
  <si>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</si>
  <si>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</si>
  <si>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</si>
  <si>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</si>
  <si>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</si>
  <si>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</si>
  <si>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</si>
  <si>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You want to compare your Member State to the EU avg???</t>
  </si>
  <si>
    <t>click on the dotted line</t>
  </si>
  <si>
    <t>Which line is the country you are lookong for?</t>
  </si>
  <si>
    <t>Change also the 37 in 'Egg Ann'!$A$37  for the country name</t>
  </si>
  <si>
    <t>Change both the 37 in 'Egg Ann'!$C$37:$O$37  for the line you are looking for.</t>
  </si>
  <si>
    <t>a formula apears at the Fx line above the spreadsheet and a series turns bleu (in this case NL)</t>
  </si>
  <si>
    <t>Change two parts in the Fx formula</t>
  </si>
  <si>
    <t>Eur</t>
  </si>
  <si>
    <t>Max</t>
  </si>
  <si>
    <t>Min</t>
  </si>
  <si>
    <t>(France is 21)</t>
  </si>
  <si>
    <t>(Sweden is 53)</t>
  </si>
  <si>
    <t>For more Poultry info go to:</t>
  </si>
  <si>
    <t>http://circa.europa.eu/Public/irc/agri/pig/library</t>
  </si>
  <si>
    <t xml:space="preserve"> </t>
  </si>
  <si>
    <t>May 09</t>
  </si>
  <si>
    <t>change -1 year</t>
  </si>
  <si>
    <t>EU old</t>
  </si>
  <si>
    <t>EU new</t>
  </si>
  <si>
    <t>June 09</t>
  </si>
  <si>
    <t>July 09</t>
  </si>
  <si>
    <t>Aug 09</t>
  </si>
  <si>
    <t>Sep 09</t>
  </si>
  <si>
    <t>Moy.05-09</t>
  </si>
  <si>
    <t>10/ avg 05-09</t>
  </si>
  <si>
    <t>Jan 10</t>
  </si>
  <si>
    <t>Dec-09</t>
  </si>
  <si>
    <t>2009</t>
  </si>
  <si>
    <t>Feb 10</t>
  </si>
  <si>
    <t>NB: Germany, Austria and Sweden barn egg prices, al other cage egg prices</t>
  </si>
  <si>
    <t>EU avg</t>
  </si>
  <si>
    <t>EU Cage only</t>
  </si>
  <si>
    <t>NB: Allemagne, Autriche et Suède prix des œufs de production sol,   tous autres prix des œufs en cage</t>
  </si>
  <si>
    <t>Mrch 10</t>
  </si>
  <si>
    <t>April 10</t>
  </si>
  <si>
    <t>May 10</t>
  </si>
  <si>
    <t>Temporarely prices not available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</si>
</sst>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_)"/>
    <numFmt numFmtId="179" formatCode="0_)"/>
    <numFmt numFmtId="180" formatCode="[$-80C]dddd\ d\ mmmm\ yyyy"/>
    <numFmt numFmtId="181" formatCode="d/mm/yy;@"/>
    <numFmt numFmtId="182" formatCode="0.0"/>
    <numFmt numFmtId="183" formatCode="#,##0.0"/>
    <numFmt numFmtId="184" formatCode="0.0%"/>
    <numFmt numFmtId="185" formatCode="0.0000"/>
    <numFmt numFmtId="186" formatCode="0.00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0000000000"/>
    <numFmt numFmtId="194" formatCode="0.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_)"/>
  </numFmts>
  <fonts count="62">
    <font>
      <sz val="10"/>
      <name val="Arial"/>
      <family val="0"/>
    </font>
    <font>
      <sz val="8"/>
      <color indexed="8"/>
      <name val="Arial MT"/>
      <family val="0"/>
    </font>
    <font>
      <sz val="10"/>
      <color indexed="8"/>
      <name val="Arial MT"/>
      <family val="0"/>
    </font>
    <font>
      <sz val="8"/>
      <color indexed="10"/>
      <name val="Arial MT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.7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7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9"/>
      <color indexed="8"/>
      <name val="Arial"/>
      <family val="2"/>
    </font>
    <font>
      <sz val="10.25"/>
      <name val="Arial"/>
      <family val="0"/>
    </font>
    <font>
      <sz val="8.25"/>
      <name val="Arial"/>
      <family val="2"/>
    </font>
    <font>
      <sz val="15.25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8"/>
      <color indexed="12"/>
      <name val="Arial MT"/>
      <family val="0"/>
    </font>
    <font>
      <b/>
      <sz val="18"/>
      <name val="Arial"/>
      <family val="2"/>
    </font>
    <font>
      <sz val="8"/>
      <color indexed="44"/>
      <name val="Arial MT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sz val="11.5"/>
      <name val="Arial"/>
      <family val="2"/>
    </font>
    <font>
      <b/>
      <sz val="14"/>
      <color indexed="12"/>
      <name val="Arial"/>
      <family val="2"/>
    </font>
    <font>
      <sz val="10.75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3.75"/>
      <color indexed="12"/>
      <name val="Berlin Sans FB Demi"/>
      <family val="2"/>
    </font>
    <font>
      <b/>
      <sz val="10.5"/>
      <name val="Berlin Sans FB Demi"/>
      <family val="2"/>
    </font>
    <font>
      <b/>
      <sz val="12"/>
      <name val="Berlin Sans FB Demi"/>
      <family val="2"/>
    </font>
    <font>
      <b/>
      <sz val="19"/>
      <color indexed="12"/>
      <name val="Berlin Sans FB Demi"/>
      <family val="2"/>
    </font>
    <font>
      <b/>
      <sz val="10"/>
      <name val="Berlin Sans FB Demi"/>
      <family val="2"/>
    </font>
    <font>
      <b/>
      <sz val="8.75"/>
      <name val="Berlin Sans FB Demi"/>
      <family val="2"/>
    </font>
    <font>
      <b/>
      <sz val="11.75"/>
      <color indexed="12"/>
      <name val="Berlin Sans FB Demi"/>
      <family val="2"/>
    </font>
    <font>
      <b/>
      <sz val="11.5"/>
      <name val="Berlin Sans FB Demi"/>
      <family val="2"/>
    </font>
    <font>
      <b/>
      <sz val="8"/>
      <name val="Berlin Sans FB Demi"/>
      <family val="2"/>
    </font>
    <font>
      <b/>
      <sz val="14"/>
      <color indexed="9"/>
      <name val="Berlin Sans FB Demi"/>
      <family val="2"/>
    </font>
    <font>
      <b/>
      <sz val="22"/>
      <name val="Berlin Sans FB Demi"/>
      <family val="2"/>
    </font>
    <font>
      <sz val="20"/>
      <name val="Berlin Sans FB"/>
      <family val="2"/>
    </font>
    <font>
      <sz val="8"/>
      <color indexed="22"/>
      <name val="Arial MT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sz val="14"/>
      <name val="Berlin Sans FB"/>
      <family val="2"/>
    </font>
    <font>
      <sz val="8"/>
      <color indexed="9"/>
      <name val="Arial MT"/>
      <family val="0"/>
    </font>
    <font>
      <b/>
      <sz val="15.5"/>
      <color indexed="12"/>
      <name val="Arial"/>
      <family val="2"/>
    </font>
    <font>
      <b/>
      <sz val="15.25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78" fontId="1" fillId="0" borderId="0" xfId="21" applyFont="1">
      <alignment/>
      <protection/>
    </xf>
    <xf numFmtId="178" fontId="1" fillId="0" borderId="0" xfId="21" applyFont="1" applyAlignment="1">
      <alignment horizontal="right"/>
      <protection/>
    </xf>
    <xf numFmtId="178" fontId="1" fillId="0" borderId="0" xfId="21" applyFont="1" applyAlignment="1">
      <alignment horizontal="center"/>
      <protection/>
    </xf>
    <xf numFmtId="179" fontId="1" fillId="0" borderId="0" xfId="21" applyNumberFormat="1" applyFont="1">
      <alignment/>
      <protection/>
    </xf>
    <xf numFmtId="179" fontId="1" fillId="0" borderId="0" xfId="21" applyNumberFormat="1" applyFont="1" applyAlignment="1">
      <alignment horizontal="right"/>
      <protection/>
    </xf>
    <xf numFmtId="178" fontId="3" fillId="0" borderId="0" xfId="21" applyFont="1" applyAlignment="1" quotePrefix="1">
      <alignment horizontal="right"/>
      <protection/>
    </xf>
    <xf numFmtId="0" fontId="1" fillId="0" borderId="0" xfId="21" applyNumberFormat="1" applyFont="1" applyAlignment="1">
      <alignment horizontal="center"/>
      <protection/>
    </xf>
    <xf numFmtId="4" fontId="3" fillId="0" borderId="0" xfId="21" applyNumberFormat="1" applyFont="1" applyAlignment="1">
      <alignment/>
      <protection/>
    </xf>
    <xf numFmtId="178" fontId="3" fillId="0" borderId="0" xfId="21" applyFont="1">
      <alignment/>
      <protection/>
    </xf>
    <xf numFmtId="3" fontId="1" fillId="0" borderId="0" xfId="21" applyNumberFormat="1" applyFont="1" applyAlignment="1">
      <alignment horizontal="center"/>
      <protection/>
    </xf>
    <xf numFmtId="4" fontId="3" fillId="0" borderId="0" xfId="21" applyNumberFormat="1" applyFont="1" applyAlignment="1">
      <alignment horizontal="right"/>
      <protection/>
    </xf>
    <xf numFmtId="178" fontId="3" fillId="0" borderId="0" xfId="21" applyFont="1" applyAlignment="1">
      <alignment horizontal="right"/>
      <protection/>
    </xf>
    <xf numFmtId="0" fontId="0" fillId="0" borderId="0" xfId="0" applyAlignment="1" quotePrefix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3" fontId="0" fillId="0" borderId="0" xfId="0" applyNumberFormat="1" applyAlignment="1">
      <alignment/>
    </xf>
    <xf numFmtId="183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81" fontId="0" fillId="0" borderId="0" xfId="0" applyNumberFormat="1" applyAlignment="1" quotePrefix="1">
      <alignment horizontal="center"/>
    </xf>
    <xf numFmtId="181" fontId="0" fillId="0" borderId="0" xfId="0" applyNumberFormat="1" applyAlignment="1">
      <alignment horizontal="center"/>
    </xf>
    <xf numFmtId="0" fontId="13" fillId="0" borderId="1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0" fillId="0" borderId="2" xfId="0" applyBorder="1" applyAlignment="1">
      <alignment/>
    </xf>
    <xf numFmtId="0" fontId="14" fillId="0" borderId="3" xfId="0" applyFont="1" applyBorder="1" applyAlignment="1" quotePrefix="1">
      <alignment horizontal="right"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 quotePrefix="1">
      <alignment horizontal="right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17" fillId="0" borderId="4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84" fontId="0" fillId="0" borderId="0" xfId="22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81" fontId="19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179" fontId="1" fillId="0" borderId="0" xfId="21" applyNumberFormat="1" applyFont="1" applyAlignment="1">
      <alignment horizontal="center"/>
      <protection/>
    </xf>
    <xf numFmtId="2" fontId="13" fillId="0" borderId="0" xfId="0" applyNumberFormat="1" applyFont="1" applyAlignment="1">
      <alignment/>
    </xf>
    <xf numFmtId="184" fontId="13" fillId="0" borderId="0" xfId="22" applyNumberFormat="1" applyFont="1" applyAlignment="1">
      <alignment/>
    </xf>
    <xf numFmtId="2" fontId="13" fillId="2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83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11" fillId="0" borderId="0" xfId="0" applyFont="1" applyAlignment="1">
      <alignment/>
    </xf>
    <xf numFmtId="17" fontId="0" fillId="0" borderId="0" xfId="0" applyNumberFormat="1" applyAlignment="1" quotePrefix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84" fontId="27" fillId="0" borderId="0" xfId="22" applyNumberFormat="1" applyFont="1" applyFill="1" applyAlignment="1">
      <alignment/>
    </xf>
    <xf numFmtId="183" fontId="0" fillId="0" borderId="0" xfId="0" applyNumberFormat="1" applyFill="1" applyAlignment="1">
      <alignment/>
    </xf>
    <xf numFmtId="2" fontId="20" fillId="0" borderId="0" xfId="0" applyNumberFormat="1" applyFont="1" applyAlignment="1">
      <alignment/>
    </xf>
    <xf numFmtId="4" fontId="0" fillId="2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182" fontId="0" fillId="0" borderId="7" xfId="0" applyNumberFormat="1" applyBorder="1" applyAlignment="1">
      <alignment/>
    </xf>
    <xf numFmtId="18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183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Alignment="1">
      <alignment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Border="1" applyAlignment="1" quotePrefix="1">
      <alignment horizontal="center"/>
    </xf>
    <xf numFmtId="184" fontId="29" fillId="0" borderId="0" xfId="22" applyNumberFormat="1" applyFont="1" applyAlignment="1">
      <alignment/>
    </xf>
    <xf numFmtId="184" fontId="27" fillId="0" borderId="0" xfId="22" applyNumberFormat="1" applyFont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39" fillId="0" borderId="2" xfId="20" applyFill="1" applyBorder="1" applyAlignment="1">
      <alignment/>
    </xf>
    <xf numFmtId="2" fontId="0" fillId="4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184" fontId="0" fillId="5" borderId="0" xfId="22" applyNumberFormat="1" applyFill="1" applyAlignment="1">
      <alignment/>
    </xf>
    <xf numFmtId="184" fontId="0" fillId="6" borderId="0" xfId="22" applyNumberFormat="1" applyFill="1" applyAlignment="1">
      <alignment/>
    </xf>
    <xf numFmtId="184" fontId="0" fillId="3" borderId="0" xfId="22" applyNumberFormat="1" applyFill="1" applyAlignment="1">
      <alignment/>
    </xf>
    <xf numFmtId="181" fontId="0" fillId="3" borderId="9" xfId="0" applyNumberForma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2" fillId="0" borderId="0" xfId="0" applyFont="1" applyAlignment="1" quotePrefix="1">
      <alignment horizontal="center"/>
    </xf>
    <xf numFmtId="184" fontId="1" fillId="0" borderId="0" xfId="22" applyNumberFormat="1" applyFont="1" applyAlignment="1">
      <alignment horizontal="right"/>
    </xf>
    <xf numFmtId="178" fontId="1" fillId="0" borderId="0" xfId="21" applyFont="1" applyAlignment="1" quotePrefix="1">
      <alignment horizontal="right"/>
      <protection/>
    </xf>
    <xf numFmtId="184" fontId="1" fillId="0" borderId="0" xfId="22" applyNumberFormat="1" applyFont="1" applyAlignment="1">
      <alignment/>
    </xf>
    <xf numFmtId="183" fontId="13" fillId="2" borderId="0" xfId="0" applyNumberFormat="1" applyFont="1" applyFill="1" applyBorder="1" applyAlignment="1">
      <alignment/>
    </xf>
    <xf numFmtId="0" fontId="40" fillId="0" borderId="1" xfId="0" applyFont="1" applyBorder="1" applyAlignment="1">
      <alignment/>
    </xf>
    <xf numFmtId="186" fontId="40" fillId="0" borderId="2" xfId="0" applyNumberFormat="1" applyFont="1" applyBorder="1" applyAlignment="1">
      <alignment/>
    </xf>
    <xf numFmtId="0" fontId="40" fillId="0" borderId="3" xfId="0" applyFont="1" applyBorder="1" applyAlignment="1">
      <alignment/>
    </xf>
    <xf numFmtId="0" fontId="40" fillId="0" borderId="4" xfId="0" applyFont="1" applyBorder="1" applyAlignment="1">
      <alignment/>
    </xf>
    <xf numFmtId="186" fontId="40" fillId="0" borderId="0" xfId="0" applyNumberFormat="1" applyFont="1" applyBorder="1" applyAlignment="1">
      <alignment/>
    </xf>
    <xf numFmtId="0" fontId="40" fillId="0" borderId="5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6" xfId="0" applyFont="1" applyBorder="1" applyAlignment="1">
      <alignment/>
    </xf>
    <xf numFmtId="0" fontId="40" fillId="0" borderId="7" xfId="0" applyFont="1" applyBorder="1" applyAlignment="1">
      <alignment/>
    </xf>
    <xf numFmtId="0" fontId="40" fillId="0" borderId="8" xfId="0" applyFont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2" fontId="13" fillId="3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2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4" fontId="13" fillId="3" borderId="0" xfId="0" applyNumberFormat="1" applyFont="1" applyFill="1" applyBorder="1" applyAlignment="1">
      <alignment/>
    </xf>
    <xf numFmtId="2" fontId="13" fillId="3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181" fontId="0" fillId="0" borderId="0" xfId="0" applyNumberFormat="1" applyFill="1" applyAlignment="1">
      <alignment/>
    </xf>
    <xf numFmtId="184" fontId="13" fillId="0" borderId="0" xfId="22" applyNumberFormat="1" applyFont="1" applyFill="1" applyAlignment="1">
      <alignment/>
    </xf>
    <xf numFmtId="17" fontId="0" fillId="0" borderId="0" xfId="0" applyNumberFormat="1" applyAlignment="1">
      <alignment horizontal="center"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0" fillId="0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51" fillId="0" borderId="4" xfId="0" applyFont="1" applyBorder="1" applyAlignment="1">
      <alignment horizontal="centerContinuous"/>
    </xf>
    <xf numFmtId="0" fontId="52" fillId="0" borderId="4" xfId="0" applyFont="1" applyBorder="1" applyAlignment="1">
      <alignment horizontal="centerContinuous"/>
    </xf>
    <xf numFmtId="4" fontId="13" fillId="3" borderId="0" xfId="0" applyNumberFormat="1" applyFont="1" applyFill="1" applyAlignment="1">
      <alignment/>
    </xf>
    <xf numFmtId="181" fontId="13" fillId="0" borderId="0" xfId="0" applyNumberFormat="1" applyFont="1" applyAlignment="1">
      <alignment/>
    </xf>
    <xf numFmtId="4" fontId="0" fillId="3" borderId="0" xfId="0" applyNumberFormat="1" applyFill="1" applyAlignment="1">
      <alignment/>
    </xf>
    <xf numFmtId="0" fontId="28" fillId="0" borderId="0" xfId="0" applyFont="1" applyAlignment="1">
      <alignment horizontal="center"/>
    </xf>
    <xf numFmtId="18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184" fontId="53" fillId="0" borderId="0" xfId="22" applyNumberFormat="1" applyFont="1" applyFill="1" applyAlignment="1">
      <alignment/>
    </xf>
    <xf numFmtId="182" fontId="13" fillId="0" borderId="0" xfId="0" applyNumberFormat="1" applyFont="1" applyAlignment="1">
      <alignment/>
    </xf>
    <xf numFmtId="4" fontId="13" fillId="2" borderId="0" xfId="0" applyNumberFormat="1" applyFont="1" applyFill="1" applyAlignment="1">
      <alignment/>
    </xf>
    <xf numFmtId="0" fontId="28" fillId="0" borderId="0" xfId="0" applyFont="1" applyAlignment="1" quotePrefix="1">
      <alignment horizontal="center"/>
    </xf>
    <xf numFmtId="4" fontId="11" fillId="0" borderId="0" xfId="0" applyNumberFormat="1" applyFont="1" applyAlignment="1">
      <alignment/>
    </xf>
    <xf numFmtId="4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2" fontId="55" fillId="0" borderId="0" xfId="0" applyNumberFormat="1" applyFont="1" applyFill="1" applyBorder="1" applyAlignment="1">
      <alignment/>
    </xf>
    <xf numFmtId="2" fontId="5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0" fontId="56" fillId="8" borderId="5" xfId="0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84" fontId="0" fillId="0" borderId="0" xfId="22" applyNumberForma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2" fontId="57" fillId="9" borderId="0" xfId="22" applyNumberFormat="1" applyFont="1" applyFill="1" applyAlignment="1">
      <alignment/>
    </xf>
    <xf numFmtId="179" fontId="57" fillId="9" borderId="0" xfId="21" applyNumberFormat="1" applyFont="1" applyFill="1" applyAlignment="1">
      <alignment horizontal="center"/>
      <protection/>
    </xf>
    <xf numFmtId="0" fontId="0" fillId="8" borderId="4" xfId="0" applyFill="1" applyBorder="1" applyAlignment="1">
      <alignment/>
    </xf>
    <xf numFmtId="2" fontId="13" fillId="0" borderId="1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0" fontId="0" fillId="3" borderId="0" xfId="0" applyFill="1" applyAlignment="1">
      <alignment/>
    </xf>
    <xf numFmtId="184" fontId="0" fillId="0" borderId="7" xfId="22" applyNumberForma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50" fillId="5" borderId="11" xfId="0" applyFont="1" applyFill="1" applyBorder="1" applyAlignment="1">
      <alignment horizontal="center"/>
    </xf>
    <xf numFmtId="0" fontId="50" fillId="5" borderId="12" xfId="0" applyFont="1" applyFill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/>
    </xf>
    <xf numFmtId="0" fontId="56" fillId="8" borderId="5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 wrapText="1"/>
    </xf>
    <xf numFmtId="0" fontId="60" fillId="5" borderId="4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0" fillId="5" borderId="5" xfId="0" applyFont="1" applyFill="1" applyBorder="1" applyAlignment="1">
      <alignment horizontal="center" vertical="center"/>
    </xf>
    <xf numFmtId="0" fontId="12" fillId="0" borderId="0" xfId="0" applyFont="1" applyAlignment="1" quotePrefix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 quotePrefix="1">
      <alignment horizontal="center"/>
    </xf>
    <xf numFmtId="2" fontId="6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Annual price for a Memberstate 
compared to the EU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55"/>
          <c:w val="0.924"/>
          <c:h val="0.8635"/>
        </c:manualLayout>
      </c:layout>
      <c:lineChart>
        <c:grouping val="standard"/>
        <c:varyColors val="0"/>
        <c:ser>
          <c:idx val="1"/>
          <c:order val="0"/>
          <c:tx>
            <c:strRef>
              <c:f>'Egg Ann'!$A$58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'Egg Ann'!$C$3:$P$3</c:f>
              <c:strCache/>
            </c:strRef>
          </c:cat>
          <c:val>
            <c:numRef>
              <c:f>'Egg Ann'!$C$58:$P$58</c:f>
              <c:numCache/>
            </c:numRef>
          </c:val>
          <c:smooth val="0"/>
        </c:ser>
        <c:ser>
          <c:idx val="2"/>
          <c:order val="1"/>
          <c:tx>
            <c:strRef>
              <c:f>'Egg Ann'!$A$37</c:f>
              <c:strCache>
                <c:ptCount val="1"/>
                <c:pt idx="0">
                  <c:v>Nederland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'Egg Ann'!$C$3:$P$3</c:f>
              <c:strCache/>
            </c:strRef>
          </c:cat>
          <c:val>
            <c:numRef>
              <c:f>'Egg Ann'!$C$37:$P$37</c:f>
              <c:numCache/>
            </c:numRef>
          </c:val>
          <c:smooth val="0"/>
        </c:ser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At val="50"/>
        <c:auto val="1"/>
        <c:lblOffset val="100"/>
        <c:noMultiLvlLbl val="0"/>
      </c:catAx>
      <c:valAx>
        <c:axId val="32029983"/>
        <c:scaling>
          <c:orientation val="minMax"/>
          <c:max val="179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€uro/100kg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54670"/>
        <c:crossesAt val="1"/>
        <c:crossBetween val="between"/>
        <c:dispUnits/>
        <c:majorUnit val="30"/>
        <c:min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FF"/>
                </a:solidFill>
              </a:rPr>
              <a:t>Percentual change of Broiler prices 
May 2010</a:t>
            </a:r>
          </a:p>
        </c:rich>
      </c:tx>
      <c:layout>
        <c:manualLayout>
          <c:xMode val="factor"/>
          <c:yMode val="factor"/>
          <c:x val="-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"/>
          <c:w val="0.974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Graphs!$C$70</c:f>
              <c:strCache>
                <c:ptCount val="1"/>
                <c:pt idx="0">
                  <c:v>- 1 year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noFill/>
              <a:ln w="3175">
                <a:noFill/>
              </a:ln>
            </c:spPr>
          </c:dPt>
          <c:cat>
            <c:strRef>
              <c:f>Graphs!$A$106:$A$133</c:f>
              <c:strCache/>
            </c:strRef>
          </c:cat>
          <c:val>
            <c:numRef>
              <c:f>Graphs!$C$106:$C$133</c:f>
              <c:numCache/>
            </c:numRef>
          </c:val>
        </c:ser>
        <c:ser>
          <c:idx val="1"/>
          <c:order val="1"/>
          <c:tx>
            <c:strRef>
              <c:f>Graphs!$D$70</c:f>
              <c:strCache>
                <c:ptCount val="1"/>
                <c:pt idx="0">
                  <c:v>- 1 month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noFill/>
              <a:ln w="3175">
                <a:noFill/>
              </a:ln>
            </c:spPr>
          </c:dPt>
          <c:cat>
            <c:multiLvlStrRef>
              <c:f>Graphs!$A$106:$B$133</c:f>
              <c:multiLvlStrCache/>
            </c:multiLvlStrRef>
          </c:cat>
          <c:val>
            <c:numRef>
              <c:f>Graphs!$D$106:$D$133</c:f>
              <c:numCache/>
            </c:numRef>
          </c:val>
        </c:ser>
        <c:gapWidth val="100"/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8377769"/>
        <c:crossesAt val="0"/>
        <c:auto val="1"/>
        <c:lblOffset val="100"/>
        <c:tickLblSkip val="1"/>
        <c:noMultiLvlLbl val="0"/>
      </c:catAx>
      <c:valAx>
        <c:axId val="38377769"/>
        <c:scaling>
          <c:orientation val="minMax"/>
          <c:max val="0.1"/>
          <c:min val="-0.25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63916520"/>
        <c:crossesAt val="1"/>
        <c:crossBetween val="between"/>
        <c:dispUnits/>
        <c:majorUnit val="0.0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8435"/>
          <c:w val="0.151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Annual Minimum and Maximum price 
for Eggs in the EU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445"/>
          <c:w val="0.9077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'Egg Ann'!$B$94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'Egg Ann'!$C$93:$P$93</c:f>
              <c:strCache/>
            </c:strRef>
          </c:cat>
          <c:val>
            <c:numRef>
              <c:f>'Egg Ann'!$C$94:$P$94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'Egg Ann'!$B$95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'Egg Ann'!$C$93:$P$93</c:f>
              <c:strCache/>
            </c:strRef>
          </c:cat>
          <c:val>
            <c:numRef>
              <c:f>'Egg Ann'!$C$95:$P$95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Avg EU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'Egg Ann'!$C$93:$P$93</c:f>
              <c:strCache/>
            </c:strRef>
          </c:cat>
          <c:val>
            <c:numRef>
              <c:f>'Egg Ann'!$C$91:$P$91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At val="0"/>
        <c:auto val="1"/>
        <c:lblOffset val="100"/>
        <c:noMultiLvlLbl val="0"/>
      </c:catAx>
      <c:valAx>
        <c:axId val="4429180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€uro/ 100kg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"/>
          <c:y val="0.74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Annual Broiler price for a Memberstate 
compared to the EU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15"/>
          <c:w val="0.923"/>
          <c:h val="0.8975"/>
        </c:manualLayout>
      </c:layout>
      <c:lineChart>
        <c:grouping val="standard"/>
        <c:varyColors val="0"/>
        <c:ser>
          <c:idx val="1"/>
          <c:order val="0"/>
          <c:tx>
            <c:strRef>
              <c:f>'Pol Ann'!$A$58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'Pol Ann'!$C$3:$P$3</c:f>
              <c:strCache/>
            </c:strRef>
          </c:cat>
          <c:val>
            <c:numRef>
              <c:f>'Pol Ann'!$C$58:$P$58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'Pol Ann'!$A$37</c:f>
              <c:strCache>
                <c:ptCount val="1"/>
                <c:pt idx="0">
                  <c:v>Nederland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'Pol Ann'!$C$3:$P$3</c:f>
              <c:strCache/>
            </c:strRef>
          </c:cat>
          <c:val>
            <c:numRef>
              <c:f>'Pol Ann'!$C$37:$P$37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66099"/>
        <c:crossesAt val="0"/>
        <c:auto val="1"/>
        <c:lblOffset val="100"/>
        <c:noMultiLvlLbl val="0"/>
      </c:catAx>
      <c:valAx>
        <c:axId val="30866099"/>
        <c:scaling>
          <c:orientation val="minMax"/>
          <c:max val="2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€uro/100kg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75"/>
          <c:y val="0.2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Annual Minimum and Maximum price 
for Broilers in the EU</a:t>
            </a:r>
          </a:p>
        </c:rich>
      </c:tx>
      <c:layout>
        <c:manualLayout>
          <c:xMode val="factor"/>
          <c:yMode val="factor"/>
          <c:x val="0.0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85"/>
          <c:w val="0.89375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'Pol Ann'!$B$92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'Pol Ann'!$C$91:$P$91</c:f>
              <c:strCache/>
            </c:strRef>
          </c:cat>
          <c:val>
            <c:numRef>
              <c:f>'Pol Ann'!$C$92:$P$92</c:f>
              <c:numCache/>
            </c:numRef>
          </c:val>
          <c:smooth val="0"/>
        </c:ser>
        <c:ser>
          <c:idx val="2"/>
          <c:order val="1"/>
          <c:tx>
            <c:v>Avg EU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'Pol Ann'!$C$91:$P$91</c:f>
              <c:strCache/>
            </c:strRef>
          </c:cat>
          <c:val>
            <c:numRef>
              <c:f>'Pol Ann'!$C$89:$P$89</c:f>
              <c:numCache/>
            </c:numRef>
          </c:val>
          <c:smooth val="1"/>
        </c:ser>
        <c:ser>
          <c:idx val="1"/>
          <c:order val="2"/>
          <c:tx>
            <c:strRef>
              <c:f>'Pol Ann'!$B$93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'Pol Ann'!$C$91:$P$91</c:f>
              <c:strCache/>
            </c:strRef>
          </c:cat>
          <c:val>
            <c:numRef>
              <c:f>'Pol Ann'!$C$93:$P$93</c:f>
              <c:numCache/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At val="0"/>
        <c:auto val="1"/>
        <c:lblOffset val="100"/>
        <c:noMultiLvlLbl val="0"/>
      </c:catAx>
      <c:valAx>
        <c:axId val="17126061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€uro/100kg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73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Weekly evolution of the Community Egg Prices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4525"/>
          <c:w val="0.87575"/>
          <c:h val="0.8665"/>
        </c:manualLayout>
      </c:layout>
      <c:lineChart>
        <c:grouping val="standard"/>
        <c:varyColors val="0"/>
        <c:ser>
          <c:idx val="1"/>
          <c:order val="0"/>
          <c:tx>
            <c:v>Avg 05 - 09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'EU-egg'!$R$3:$R$55</c:f>
              <c:numCache>
                <c:ptCount val="53"/>
                <c:pt idx="0">
                  <c:v>104.7470739</c:v>
                </c:pt>
                <c:pt idx="1">
                  <c:v>102.10865865965509</c:v>
                </c:pt>
                <c:pt idx="2">
                  <c:v>101.66106346000001</c:v>
                </c:pt>
                <c:pt idx="3">
                  <c:v>101.03720558</c:v>
                </c:pt>
                <c:pt idx="4">
                  <c:v>100.90206785991994</c:v>
                </c:pt>
                <c:pt idx="5">
                  <c:v>101.44957774</c:v>
                </c:pt>
                <c:pt idx="6">
                  <c:v>103.21361134000001</c:v>
                </c:pt>
                <c:pt idx="7">
                  <c:v>104.88810444423473</c:v>
                </c:pt>
                <c:pt idx="8">
                  <c:v>106.04763182148031</c:v>
                </c:pt>
                <c:pt idx="9">
                  <c:v>106.46479332328241</c:v>
                </c:pt>
                <c:pt idx="10">
                  <c:v>106.42854682933225</c:v>
                </c:pt>
                <c:pt idx="11">
                  <c:v>105.94905946000002</c:v>
                </c:pt>
                <c:pt idx="12">
                  <c:v>104.64800520000001</c:v>
                </c:pt>
                <c:pt idx="13">
                  <c:v>104.01666592000001</c:v>
                </c:pt>
                <c:pt idx="14">
                  <c:v>101.9841567498865</c:v>
                </c:pt>
                <c:pt idx="15">
                  <c:v>99.54122488</c:v>
                </c:pt>
                <c:pt idx="16">
                  <c:v>97.71750258</c:v>
                </c:pt>
                <c:pt idx="17">
                  <c:v>97.48171408324757</c:v>
                </c:pt>
                <c:pt idx="18">
                  <c:v>95.48342199999999</c:v>
                </c:pt>
                <c:pt idx="19">
                  <c:v>94.74987872000001</c:v>
                </c:pt>
                <c:pt idx="20">
                  <c:v>94.57293908</c:v>
                </c:pt>
                <c:pt idx="21">
                  <c:v>94.61822636000001</c:v>
                </c:pt>
                <c:pt idx="22">
                  <c:v>94.59663565780042</c:v>
                </c:pt>
                <c:pt idx="23">
                  <c:v>94.61349449999999</c:v>
                </c:pt>
                <c:pt idx="24">
                  <c:v>95.16412267999999</c:v>
                </c:pt>
                <c:pt idx="25">
                  <c:v>95.51855928</c:v>
                </c:pt>
                <c:pt idx="26">
                  <c:v>95.78786884</c:v>
                </c:pt>
                <c:pt idx="27">
                  <c:v>96.31156922</c:v>
                </c:pt>
                <c:pt idx="28">
                  <c:v>97.07773574000001</c:v>
                </c:pt>
                <c:pt idx="29">
                  <c:v>97.92174454</c:v>
                </c:pt>
                <c:pt idx="30">
                  <c:v>98.39580881562316</c:v>
                </c:pt>
                <c:pt idx="31">
                  <c:v>99.50108134</c:v>
                </c:pt>
                <c:pt idx="32">
                  <c:v>100.86831502000001</c:v>
                </c:pt>
                <c:pt idx="33">
                  <c:v>102.79805744000001</c:v>
                </c:pt>
                <c:pt idx="34">
                  <c:v>105.29641084119139</c:v>
                </c:pt>
                <c:pt idx="35">
                  <c:v>106.81814668302641</c:v>
                </c:pt>
                <c:pt idx="36">
                  <c:v>107.93260484</c:v>
                </c:pt>
                <c:pt idx="37">
                  <c:v>108.32892468558846</c:v>
                </c:pt>
                <c:pt idx="38">
                  <c:v>107.96863726000001</c:v>
                </c:pt>
                <c:pt idx="39">
                  <c:v>108.41004640000001</c:v>
                </c:pt>
                <c:pt idx="40">
                  <c:v>109.52074173999999</c:v>
                </c:pt>
                <c:pt idx="41">
                  <c:v>111.12078676000002</c:v>
                </c:pt>
                <c:pt idx="42">
                  <c:v>112.13240214</c:v>
                </c:pt>
                <c:pt idx="43">
                  <c:v>113.24612537600001</c:v>
                </c:pt>
                <c:pt idx="44">
                  <c:v>113.9523221462459</c:v>
                </c:pt>
                <c:pt idx="45">
                  <c:v>115.04170737376553</c:v>
                </c:pt>
                <c:pt idx="46">
                  <c:v>115.3769141</c:v>
                </c:pt>
                <c:pt idx="47">
                  <c:v>116.19001723655194</c:v>
                </c:pt>
                <c:pt idx="48">
                  <c:v>117.48345353208617</c:v>
                </c:pt>
                <c:pt idx="49">
                  <c:v>118.28162578058775</c:v>
                </c:pt>
                <c:pt idx="50">
                  <c:v>117.9606640564369</c:v>
                </c:pt>
                <c:pt idx="51">
                  <c:v>117.15307771278972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'EU-egg'!$L$3:$L$55</c:f>
              <c:numCache>
                <c:ptCount val="53"/>
                <c:pt idx="0">
                  <c:v>106.06320799999997</c:v>
                </c:pt>
                <c:pt idx="1">
                  <c:v>103.93983800000002</c:v>
                </c:pt>
                <c:pt idx="2">
                  <c:v>101.410008</c:v>
                </c:pt>
                <c:pt idx="3">
                  <c:v>101.86386800000002</c:v>
                </c:pt>
                <c:pt idx="4">
                  <c:v>102.00382800000001</c:v>
                </c:pt>
                <c:pt idx="5">
                  <c:v>102.65317799999997</c:v>
                </c:pt>
                <c:pt idx="6">
                  <c:v>104.13153000000003</c:v>
                </c:pt>
                <c:pt idx="7">
                  <c:v>106.87886</c:v>
                </c:pt>
                <c:pt idx="8">
                  <c:v>107.78392000000002</c:v>
                </c:pt>
                <c:pt idx="9">
                  <c:v>107.55379000000002</c:v>
                </c:pt>
                <c:pt idx="10">
                  <c:v>107.33312999999998</c:v>
                </c:pt>
                <c:pt idx="11">
                  <c:v>106.74736000000001</c:v>
                </c:pt>
                <c:pt idx="12">
                  <c:v>107.49619000000003</c:v>
                </c:pt>
                <c:pt idx="13">
                  <c:v>106.76755999999999</c:v>
                </c:pt>
                <c:pt idx="14">
                  <c:v>102.87235000000001</c:v>
                </c:pt>
                <c:pt idx="15">
                  <c:v>101.46036</c:v>
                </c:pt>
                <c:pt idx="16">
                  <c:v>100.18436000000001</c:v>
                </c:pt>
                <c:pt idx="17">
                  <c:v>98.4976</c:v>
                </c:pt>
                <c:pt idx="18">
                  <c:v>96.98656999999999</c:v>
                </c:pt>
                <c:pt idx="19">
                  <c:v>95.61741000000002</c:v>
                </c:pt>
                <c:pt idx="20">
                  <c:v>95.92786999999998</c:v>
                </c:pt>
                <c:pt idx="21">
                  <c:v>95.86285</c:v>
                </c:pt>
                <c:pt idx="22">
                  <c:v>97.53390000000002</c:v>
                </c:pt>
                <c:pt idx="23">
                  <c:v>97.61261999999999</c:v>
                </c:pt>
                <c:pt idx="24">
                  <c:v>98.47795</c:v>
                </c:pt>
                <c:pt idx="25">
                  <c:v>98.59969000000002</c:v>
                </c:pt>
                <c:pt idx="26">
                  <c:v>99.70939999999999</c:v>
                </c:pt>
                <c:pt idx="27">
                  <c:v>100.99026000000002</c:v>
                </c:pt>
                <c:pt idx="28">
                  <c:v>102.12982</c:v>
                </c:pt>
                <c:pt idx="29">
                  <c:v>103.94031</c:v>
                </c:pt>
                <c:pt idx="30">
                  <c:v>104.2875</c:v>
                </c:pt>
                <c:pt idx="31">
                  <c:v>106.08646</c:v>
                </c:pt>
                <c:pt idx="32">
                  <c:v>107.65269</c:v>
                </c:pt>
                <c:pt idx="33">
                  <c:v>110.25228999999996</c:v>
                </c:pt>
                <c:pt idx="34">
                  <c:v>113.82514999999995</c:v>
                </c:pt>
                <c:pt idx="35">
                  <c:v>116.45830000000002</c:v>
                </c:pt>
                <c:pt idx="36">
                  <c:v>118.80936000000001</c:v>
                </c:pt>
                <c:pt idx="37">
                  <c:v>120.55992999999998</c:v>
                </c:pt>
                <c:pt idx="38">
                  <c:v>120.644936</c:v>
                </c:pt>
                <c:pt idx="39">
                  <c:v>121.34184429999998</c:v>
                </c:pt>
                <c:pt idx="40">
                  <c:v>121.5738285</c:v>
                </c:pt>
                <c:pt idx="41">
                  <c:v>123.66397109999998</c:v>
                </c:pt>
                <c:pt idx="42">
                  <c:v>125.2724083</c:v>
                </c:pt>
                <c:pt idx="43">
                  <c:v>126.75894290000001</c:v>
                </c:pt>
                <c:pt idx="44">
                  <c:v>128.952781</c:v>
                </c:pt>
                <c:pt idx="45">
                  <c:v>130.5938969</c:v>
                </c:pt>
                <c:pt idx="46">
                  <c:v>131.19169810000002</c:v>
                </c:pt>
                <c:pt idx="47">
                  <c:v>131.66550020000003</c:v>
                </c:pt>
                <c:pt idx="48">
                  <c:v>131.4153214</c:v>
                </c:pt>
                <c:pt idx="49">
                  <c:v>131.4234768</c:v>
                </c:pt>
                <c:pt idx="50">
                  <c:v>131.0867193</c:v>
                </c:pt>
                <c:pt idx="51">
                  <c:v>130.6272679</c:v>
                </c:pt>
              </c:numCache>
            </c:numRef>
          </c:val>
          <c:smooth val="0"/>
        </c:ser>
        <c:ser>
          <c:idx val="0"/>
          <c:order val="2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'EU-egg'!$M$3:$M$55</c:f>
              <c:numCache>
                <c:ptCount val="53"/>
                <c:pt idx="0">
                  <c:v>127.9643705</c:v>
                </c:pt>
                <c:pt idx="1">
                  <c:v>126.10615949999999</c:v>
                </c:pt>
                <c:pt idx="2">
                  <c:v>125.24252030000001</c:v>
                </c:pt>
                <c:pt idx="3">
                  <c:v>122.8665979</c:v>
                </c:pt>
                <c:pt idx="4">
                  <c:v>122.25063679999998</c:v>
                </c:pt>
                <c:pt idx="5">
                  <c:v>122.34846670000003</c:v>
                </c:pt>
                <c:pt idx="6">
                  <c:v>122.75103670000003</c:v>
                </c:pt>
                <c:pt idx="7">
                  <c:v>122.56822290000002</c:v>
                </c:pt>
                <c:pt idx="8">
                  <c:v>121.88168550000002</c:v>
                </c:pt>
                <c:pt idx="9">
                  <c:v>120.80279440000002</c:v>
                </c:pt>
                <c:pt idx="10">
                  <c:v>120.1745101</c:v>
                </c:pt>
                <c:pt idx="11">
                  <c:v>118.31921930000004</c:v>
                </c:pt>
                <c:pt idx="12">
                  <c:v>114.05717700000002</c:v>
                </c:pt>
                <c:pt idx="13">
                  <c:v>113.18847660000002</c:v>
                </c:pt>
                <c:pt idx="14">
                  <c:v>111.22475480000001</c:v>
                </c:pt>
                <c:pt idx="15">
                  <c:v>108.7371361</c:v>
                </c:pt>
                <c:pt idx="16">
                  <c:v>107.0997185</c:v>
                </c:pt>
                <c:pt idx="17">
                  <c:v>105.6587626</c:v>
                </c:pt>
                <c:pt idx="18">
                  <c:v>104.37693490000001</c:v>
                </c:pt>
                <c:pt idx="19">
                  <c:v>103.55813120000005</c:v>
                </c:pt>
                <c:pt idx="20">
                  <c:v>102.84321810000002</c:v>
                </c:pt>
                <c:pt idx="21">
                  <c:v>103.17463169999999</c:v>
                </c:pt>
                <c:pt idx="22">
                  <c:v>104.36118040000001</c:v>
                </c:pt>
                <c:pt idx="23">
                  <c:v>104.6237955</c:v>
                </c:pt>
                <c:pt idx="24">
                  <c:v>105.8989805</c:v>
                </c:pt>
                <c:pt idx="25">
                  <c:v>106.68600530000002</c:v>
                </c:pt>
                <c:pt idx="26">
                  <c:v>106.29535989999998</c:v>
                </c:pt>
                <c:pt idx="27">
                  <c:v>107.3146248</c:v>
                </c:pt>
                <c:pt idx="28">
                  <c:v>107.03356670000001</c:v>
                </c:pt>
                <c:pt idx="29">
                  <c:v>106.9016462</c:v>
                </c:pt>
                <c:pt idx="30">
                  <c:v>108.65485349999999</c:v>
                </c:pt>
                <c:pt idx="31">
                  <c:v>109.50400520000002</c:v>
                </c:pt>
                <c:pt idx="32">
                  <c:v>109.67425760000002</c:v>
                </c:pt>
                <c:pt idx="33">
                  <c:v>109.6512313</c:v>
                </c:pt>
                <c:pt idx="34">
                  <c:v>109.6956672</c:v>
                </c:pt>
                <c:pt idx="35">
                  <c:v>109.37564269999997</c:v>
                </c:pt>
                <c:pt idx="36">
                  <c:v>110.43537380000002</c:v>
                </c:pt>
                <c:pt idx="37">
                  <c:v>111.6043191</c:v>
                </c:pt>
                <c:pt idx="38">
                  <c:v>112.09383869999999</c:v>
                </c:pt>
                <c:pt idx="39">
                  <c:v>112.5182496</c:v>
                </c:pt>
                <c:pt idx="40">
                  <c:v>113.11555169999998</c:v>
                </c:pt>
                <c:pt idx="41">
                  <c:v>113.49024319999998</c:v>
                </c:pt>
                <c:pt idx="42">
                  <c:v>113.37744059999999</c:v>
                </c:pt>
                <c:pt idx="43">
                  <c:v>114.67878309999998</c:v>
                </c:pt>
                <c:pt idx="44">
                  <c:v>114.4079533</c:v>
                </c:pt>
                <c:pt idx="45">
                  <c:v>114.4327303</c:v>
                </c:pt>
                <c:pt idx="46">
                  <c:v>114.26815029999997</c:v>
                </c:pt>
                <c:pt idx="47">
                  <c:v>115.3437858</c:v>
                </c:pt>
                <c:pt idx="48">
                  <c:v>116.6445378</c:v>
                </c:pt>
                <c:pt idx="49">
                  <c:v>118.37427360000001</c:v>
                </c:pt>
                <c:pt idx="50">
                  <c:v>119.31765409999998</c:v>
                </c:pt>
                <c:pt idx="51">
                  <c:v>119.1705783</c:v>
                </c:pt>
              </c:numCache>
            </c:numRef>
          </c:val>
          <c:smooth val="0"/>
        </c:ser>
        <c:ser>
          <c:idx val="3"/>
          <c:order val="3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'EU-egg'!$N$3:$N$55</c:f>
              <c:numCache>
                <c:ptCount val="53"/>
                <c:pt idx="0">
                  <c:v>117.5964</c:v>
                </c:pt>
                <c:pt idx="1">
                  <c:v>116.1661</c:v>
                </c:pt>
                <c:pt idx="2">
                  <c:v>112.47510000000001</c:v>
                </c:pt>
                <c:pt idx="3">
                  <c:v>109.91390000000001</c:v>
                </c:pt>
                <c:pt idx="4">
                  <c:v>110.1465</c:v>
                </c:pt>
                <c:pt idx="5">
                  <c:v>110.5599</c:v>
                </c:pt>
                <c:pt idx="6">
                  <c:v>112.854</c:v>
                </c:pt>
                <c:pt idx="7">
                  <c:v>113.95570000000001</c:v>
                </c:pt>
                <c:pt idx="8">
                  <c:v>115.56200000000001</c:v>
                </c:pt>
                <c:pt idx="9">
                  <c:v>117.8755</c:v>
                </c:pt>
                <c:pt idx="10">
                  <c:v>120.5258</c:v>
                </c:pt>
                <c:pt idx="11">
                  <c:v>122.8418</c:v>
                </c:pt>
                <c:pt idx="12">
                  <c:v>123.29560000000001</c:v>
                </c:pt>
                <c:pt idx="13">
                  <c:v>125.3724</c:v>
                </c:pt>
                <c:pt idx="14">
                  <c:v>124.43860000000001</c:v>
                </c:pt>
                <c:pt idx="15">
                  <c:v>120.71553129999998</c:v>
                </c:pt>
                <c:pt idx="16">
                  <c:v>118.0260314</c:v>
                </c:pt>
                <c:pt idx="17">
                  <c:v>116.77280100000002</c:v>
                </c:pt>
                <c:pt idx="18">
                  <c:v>114.59878809999998</c:v>
                </c:pt>
                <c:pt idx="19">
                  <c:v>114.1685544</c:v>
                </c:pt>
                <c:pt idx="20">
                  <c:v>113.15872829999998</c:v>
                </c:pt>
                <c:pt idx="21">
                  <c:v>112.4277451</c:v>
                </c:pt>
                <c:pt idx="22">
                  <c:v>111.3195265</c:v>
                </c:pt>
                <c:pt idx="23">
                  <c:v>110.37980599999999</c:v>
                </c:pt>
                <c:pt idx="24">
                  <c:v>110.41291290000001</c:v>
                </c:pt>
                <c:pt idx="25">
                  <c:v>110.36654410000001</c:v>
                </c:pt>
                <c:pt idx="26">
                  <c:v>111.16704929999996</c:v>
                </c:pt>
                <c:pt idx="27">
                  <c:v>110.81443029999998</c:v>
                </c:pt>
                <c:pt idx="28">
                  <c:v>111.215208</c:v>
                </c:pt>
                <c:pt idx="29">
                  <c:v>111.85117149999995</c:v>
                </c:pt>
                <c:pt idx="30">
                  <c:v>111.04717739999997</c:v>
                </c:pt>
                <c:pt idx="31">
                  <c:v>111.0907685</c:v>
                </c:pt>
                <c:pt idx="32">
                  <c:v>112.0153805</c:v>
                </c:pt>
                <c:pt idx="33">
                  <c:v>111.3118599</c:v>
                </c:pt>
                <c:pt idx="34">
                  <c:v>113.08844869999997</c:v>
                </c:pt>
                <c:pt idx="35">
                  <c:v>114.16216179999998</c:v>
                </c:pt>
                <c:pt idx="36">
                  <c:v>115.27489739999997</c:v>
                </c:pt>
                <c:pt idx="37">
                  <c:v>115.6479104</c:v>
                </c:pt>
                <c:pt idx="38">
                  <c:v>115.9068026</c:v>
                </c:pt>
                <c:pt idx="39">
                  <c:v>116.84395509999999</c:v>
                </c:pt>
                <c:pt idx="40">
                  <c:v>117.2230295</c:v>
                </c:pt>
                <c:pt idx="41">
                  <c:v>117.97064750000001</c:v>
                </c:pt>
                <c:pt idx="42">
                  <c:v>119.10994879999998</c:v>
                </c:pt>
                <c:pt idx="43">
                  <c:v>123.40010688000002</c:v>
                </c:pt>
                <c:pt idx="44">
                  <c:v>124.80022443122957</c:v>
                </c:pt>
                <c:pt idx="45">
                  <c:v>127.2000506688276</c:v>
                </c:pt>
                <c:pt idx="46">
                  <c:v>129.33644310000003</c:v>
                </c:pt>
                <c:pt idx="47">
                  <c:v>130.0464191827597</c:v>
                </c:pt>
                <c:pt idx="48">
                  <c:v>131.3321174604308</c:v>
                </c:pt>
                <c:pt idx="49">
                  <c:v>133.11357450293875</c:v>
                </c:pt>
                <c:pt idx="50">
                  <c:v>134.4032688821845</c:v>
                </c:pt>
                <c:pt idx="51">
                  <c:v>134.46618036394852</c:v>
                </c:pt>
                <c:pt idx="52">
                  <c:v>132.96545282386143</c:v>
                </c:pt>
              </c:numCache>
            </c:numRef>
          </c:val>
          <c:smooth val="0"/>
        </c:ser>
        <c:ser>
          <c:idx val="4"/>
          <c:order val="4"/>
          <c:tx>
            <c:v>2010avg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'EU-egg'!$O$3:$O$55</c:f>
              <c:numCache>
                <c:ptCount val="53"/>
                <c:pt idx="0">
                  <c:v>141.8018048</c:v>
                </c:pt>
                <c:pt idx="1">
                  <c:v>138.5850954</c:v>
                </c:pt>
                <c:pt idx="2">
                  <c:v>137.17019660000003</c:v>
                </c:pt>
                <c:pt idx="3">
                  <c:v>137.1389424</c:v>
                </c:pt>
                <c:pt idx="4">
                  <c:v>137.4705043</c:v>
                </c:pt>
                <c:pt idx="5">
                  <c:v>138.43965980000004</c:v>
                </c:pt>
                <c:pt idx="6">
                  <c:v>140.73753320000003</c:v>
                </c:pt>
                <c:pt idx="7">
                  <c:v>144.5240099</c:v>
                </c:pt>
                <c:pt idx="8">
                  <c:v>145.9736774</c:v>
                </c:pt>
                <c:pt idx="9">
                  <c:v>146.65757850000003</c:v>
                </c:pt>
                <c:pt idx="10">
                  <c:v>140.35480900000002</c:v>
                </c:pt>
                <c:pt idx="11">
                  <c:v>138.29083670000003</c:v>
                </c:pt>
                <c:pt idx="12">
                  <c:v>134.2289374</c:v>
                </c:pt>
                <c:pt idx="13">
                  <c:v>129.33560389999997</c:v>
                </c:pt>
                <c:pt idx="14">
                  <c:v>123.89943159999999</c:v>
                </c:pt>
                <c:pt idx="15">
                  <c:v>120.39863730000003</c:v>
                </c:pt>
                <c:pt idx="16">
                  <c:v>115.20925860000001</c:v>
                </c:pt>
                <c:pt idx="17">
                  <c:v>111.58890310000002</c:v>
                </c:pt>
                <c:pt idx="18">
                  <c:v>108.11675670000001</c:v>
                </c:pt>
                <c:pt idx="19">
                  <c:v>106.25452</c:v>
                </c:pt>
                <c:pt idx="20">
                  <c:v>107.6250781</c:v>
                </c:pt>
                <c:pt idx="21">
                  <c:v>105.93107639999998</c:v>
                </c:pt>
                <c:pt idx="22">
                  <c:v>105.9216836</c:v>
                </c:pt>
              </c:numCache>
            </c:numRef>
          </c:val>
          <c:smooth val="0"/>
        </c:ser>
        <c:ser>
          <c:idx val="2"/>
          <c:order val="5"/>
          <c:tx>
            <c:v>2010 cage only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'EU-egg'!$Q$3:$Q$55</c:f>
              <c:numCache>
                <c:ptCount val="53"/>
                <c:pt idx="0">
                  <c:v>130.025608411215</c:v>
                </c:pt>
                <c:pt idx="1">
                  <c:v>126.20608551401872</c:v>
                </c:pt>
                <c:pt idx="2">
                  <c:v>124.68914953271032</c:v>
                </c:pt>
                <c:pt idx="3">
                  <c:v>124.40690443925233</c:v>
                </c:pt>
                <c:pt idx="4">
                  <c:v>124.7481832943925</c:v>
                </c:pt>
                <c:pt idx="5">
                  <c:v>126.057133411215</c:v>
                </c:pt>
                <c:pt idx="6">
                  <c:v>128.74080607476637</c:v>
                </c:pt>
                <c:pt idx="7">
                  <c:v>132.4116830607477</c:v>
                </c:pt>
                <c:pt idx="8">
                  <c:v>133.87045093457945</c:v>
                </c:pt>
                <c:pt idx="9">
                  <c:v>134.65927908878507</c:v>
                </c:pt>
                <c:pt idx="10">
                  <c:v>134.71811214953277</c:v>
                </c:pt>
                <c:pt idx="11">
                  <c:v>133.1446213785047</c:v>
                </c:pt>
                <c:pt idx="12">
                  <c:v>131.36343177570097</c:v>
                </c:pt>
                <c:pt idx="13">
                  <c:v>127.13676764018689</c:v>
                </c:pt>
                <c:pt idx="14">
                  <c:v>123.2579918224299</c:v>
                </c:pt>
                <c:pt idx="15">
                  <c:v>119.7411132009346</c:v>
                </c:pt>
                <c:pt idx="16">
                  <c:v>115.66032476635516</c:v>
                </c:pt>
                <c:pt idx="17">
                  <c:v>112.70589497663553</c:v>
                </c:pt>
                <c:pt idx="18">
                  <c:v>108.60859567757011</c:v>
                </c:pt>
                <c:pt idx="19">
                  <c:v>105.35665817757008</c:v>
                </c:pt>
                <c:pt idx="20">
                  <c:v>106.28686226635514</c:v>
                </c:pt>
                <c:pt idx="21">
                  <c:v>103.63585911214955</c:v>
                </c:pt>
                <c:pt idx="22">
                  <c:v>103.63257500000002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1"/>
        <c:lblOffset val="100"/>
        <c:tickLblSkip val="3"/>
        <c:noMultiLvlLbl val="0"/>
      </c:catAx>
      <c:valAx>
        <c:axId val="45033671"/>
        <c:scaling>
          <c:orientation val="minMax"/>
          <c:max val="154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€uro/ 100kg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33"/>
          <c:w val="0.9525"/>
          <c:h val="0.05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Weekly evolution of the Community Broiler price</a:t>
            </a:r>
          </a:p>
        </c:rich>
      </c:tx>
      <c:layout>
        <c:manualLayout>
          <c:xMode val="factor"/>
          <c:yMode val="factor"/>
          <c:x val="0.043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5575"/>
          <c:w val="0.86375"/>
          <c:h val="0.878"/>
        </c:manualLayout>
      </c:layout>
      <c:lineChart>
        <c:grouping val="standard"/>
        <c:varyColors val="0"/>
        <c:ser>
          <c:idx val="0"/>
          <c:order val="0"/>
          <c:tx>
            <c:v>Avg 05 - 09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'EU-Poultry'!$T$3:$T$55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'EU-Poultry'!$Q$3:$Q$55</c:f>
              <c:numCache>
                <c:ptCount val="53"/>
                <c:pt idx="0">
                  <c:v>161.56526804000003</c:v>
                </c:pt>
                <c:pt idx="1">
                  <c:v>161.95373715892097</c:v>
                </c:pt>
                <c:pt idx="2">
                  <c:v>159.61101828</c:v>
                </c:pt>
                <c:pt idx="3">
                  <c:v>158.0104572</c:v>
                </c:pt>
                <c:pt idx="4">
                  <c:v>158.4023165905694</c:v>
                </c:pt>
                <c:pt idx="5">
                  <c:v>159.26243294</c:v>
                </c:pt>
                <c:pt idx="6">
                  <c:v>160.01147985999998</c:v>
                </c:pt>
                <c:pt idx="7">
                  <c:v>160.24421157851611</c:v>
                </c:pt>
                <c:pt idx="8">
                  <c:v>159.2597144841603</c:v>
                </c:pt>
                <c:pt idx="9">
                  <c:v>159.2144056003077</c:v>
                </c:pt>
                <c:pt idx="10">
                  <c:v>160.04919351711106</c:v>
                </c:pt>
                <c:pt idx="11">
                  <c:v>160.84374494000002</c:v>
                </c:pt>
                <c:pt idx="12">
                  <c:v>161.0687767</c:v>
                </c:pt>
                <c:pt idx="13">
                  <c:v>161.33547296</c:v>
                </c:pt>
                <c:pt idx="14">
                  <c:v>161.9439058809919</c:v>
                </c:pt>
                <c:pt idx="15">
                  <c:v>162.39535575999997</c:v>
                </c:pt>
                <c:pt idx="16">
                  <c:v>162.73096318</c:v>
                </c:pt>
                <c:pt idx="17">
                  <c:v>165.12882920974576</c:v>
                </c:pt>
                <c:pt idx="18">
                  <c:v>166.54815490000001</c:v>
                </c:pt>
                <c:pt idx="19">
                  <c:v>168.47874222000002</c:v>
                </c:pt>
                <c:pt idx="20">
                  <c:v>168.83519072</c:v>
                </c:pt>
                <c:pt idx="21">
                  <c:v>170.22818687999998</c:v>
                </c:pt>
                <c:pt idx="22">
                  <c:v>170.96388091072015</c:v>
                </c:pt>
                <c:pt idx="23">
                  <c:v>172.1213121</c:v>
                </c:pt>
                <c:pt idx="24">
                  <c:v>171.32511006</c:v>
                </c:pt>
                <c:pt idx="25">
                  <c:v>171.82712319047064</c:v>
                </c:pt>
                <c:pt idx="26">
                  <c:v>171.09542835999997</c:v>
                </c:pt>
                <c:pt idx="27">
                  <c:v>171.30759759999998</c:v>
                </c:pt>
                <c:pt idx="28">
                  <c:v>171.72785563999997</c:v>
                </c:pt>
                <c:pt idx="29">
                  <c:v>172.07218842</c:v>
                </c:pt>
                <c:pt idx="30">
                  <c:v>172.81247571387755</c:v>
                </c:pt>
                <c:pt idx="31">
                  <c:v>174.18383359999999</c:v>
                </c:pt>
                <c:pt idx="32">
                  <c:v>174.00792737999996</c:v>
                </c:pt>
                <c:pt idx="33">
                  <c:v>173.15304183999996</c:v>
                </c:pt>
                <c:pt idx="34">
                  <c:v>172.04149378908087</c:v>
                </c:pt>
                <c:pt idx="35">
                  <c:v>170.23016519691384</c:v>
                </c:pt>
                <c:pt idx="36">
                  <c:v>169.70454452</c:v>
                </c:pt>
                <c:pt idx="37">
                  <c:v>169.73904080520168</c:v>
                </c:pt>
                <c:pt idx="38">
                  <c:v>169.69645763999998</c:v>
                </c:pt>
                <c:pt idx="39">
                  <c:v>168.18412346</c:v>
                </c:pt>
                <c:pt idx="40">
                  <c:v>167.01994871999997</c:v>
                </c:pt>
                <c:pt idx="41">
                  <c:v>164.51442593999997</c:v>
                </c:pt>
                <c:pt idx="42">
                  <c:v>162.9228005</c:v>
                </c:pt>
                <c:pt idx="43">
                  <c:v>163.35590472</c:v>
                </c:pt>
                <c:pt idx="44">
                  <c:v>163.07487899495905</c:v>
                </c:pt>
                <c:pt idx="45">
                  <c:v>161.61018002</c:v>
                </c:pt>
                <c:pt idx="46">
                  <c:v>161.55511584</c:v>
                </c:pt>
                <c:pt idx="47">
                  <c:v>161.19444951999998</c:v>
                </c:pt>
                <c:pt idx="48">
                  <c:v>161.26357772</c:v>
                </c:pt>
                <c:pt idx="49">
                  <c:v>161.47945502</c:v>
                </c:pt>
                <c:pt idx="50">
                  <c:v>162.98052556</c:v>
                </c:pt>
                <c:pt idx="51">
                  <c:v>163.49334077999998</c:v>
                </c:pt>
              </c:numCache>
            </c:numRef>
          </c:val>
          <c:smooth val="0"/>
        </c:ser>
        <c:ser>
          <c:idx val="4"/>
          <c:order val="1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'EU-Poultry'!$L$3:$L$55</c:f>
              <c:numCache>
                <c:ptCount val="53"/>
                <c:pt idx="0">
                  <c:v>160.3011</c:v>
                </c:pt>
                <c:pt idx="1">
                  <c:v>161.55832</c:v>
                </c:pt>
                <c:pt idx="2">
                  <c:v>160.69293</c:v>
                </c:pt>
                <c:pt idx="3">
                  <c:v>160.19811</c:v>
                </c:pt>
                <c:pt idx="4">
                  <c:v>160.08623</c:v>
                </c:pt>
                <c:pt idx="5">
                  <c:v>161.81466</c:v>
                </c:pt>
                <c:pt idx="6">
                  <c:v>162.37963</c:v>
                </c:pt>
                <c:pt idx="7">
                  <c:v>162.3425</c:v>
                </c:pt>
                <c:pt idx="8">
                  <c:v>163.17908</c:v>
                </c:pt>
                <c:pt idx="9">
                  <c:v>163.08697</c:v>
                </c:pt>
                <c:pt idx="10">
                  <c:v>164.18946000000003</c:v>
                </c:pt>
                <c:pt idx="11">
                  <c:v>165.43796000000003</c:v>
                </c:pt>
                <c:pt idx="12">
                  <c:v>166.62647</c:v>
                </c:pt>
                <c:pt idx="13">
                  <c:v>168.59321000000003</c:v>
                </c:pt>
                <c:pt idx="14">
                  <c:v>170.00398</c:v>
                </c:pt>
                <c:pt idx="15">
                  <c:v>170.20696999999996</c:v>
                </c:pt>
                <c:pt idx="16">
                  <c:v>172.00699000000003</c:v>
                </c:pt>
                <c:pt idx="17">
                  <c:v>173.43845000000002</c:v>
                </c:pt>
                <c:pt idx="18">
                  <c:v>174.36862999999997</c:v>
                </c:pt>
                <c:pt idx="19">
                  <c:v>175.27163000000002</c:v>
                </c:pt>
                <c:pt idx="20">
                  <c:v>175.46918999999997</c:v>
                </c:pt>
                <c:pt idx="21">
                  <c:v>174.80763000000002</c:v>
                </c:pt>
                <c:pt idx="22">
                  <c:v>178.05125</c:v>
                </c:pt>
                <c:pt idx="23">
                  <c:v>178.80462000000003</c:v>
                </c:pt>
                <c:pt idx="24">
                  <c:v>178.46377</c:v>
                </c:pt>
                <c:pt idx="25">
                  <c:v>180.32774999999998</c:v>
                </c:pt>
                <c:pt idx="26">
                  <c:v>180.52768000000003</c:v>
                </c:pt>
                <c:pt idx="27">
                  <c:v>180.43288</c:v>
                </c:pt>
                <c:pt idx="28">
                  <c:v>180.03555</c:v>
                </c:pt>
                <c:pt idx="29">
                  <c:v>180.93192</c:v>
                </c:pt>
                <c:pt idx="30">
                  <c:v>181.13758</c:v>
                </c:pt>
                <c:pt idx="31">
                  <c:v>182.84205000000003</c:v>
                </c:pt>
                <c:pt idx="32">
                  <c:v>183.18003999999996</c:v>
                </c:pt>
                <c:pt idx="33">
                  <c:v>182.46742999999998</c:v>
                </c:pt>
                <c:pt idx="34">
                  <c:v>182.58785</c:v>
                </c:pt>
                <c:pt idx="35">
                  <c:v>183.25112000000001</c:v>
                </c:pt>
                <c:pt idx="36">
                  <c:v>184.90846000000002</c:v>
                </c:pt>
                <c:pt idx="37">
                  <c:v>184.67638000000002</c:v>
                </c:pt>
                <c:pt idx="38">
                  <c:v>185.9071861</c:v>
                </c:pt>
                <c:pt idx="39">
                  <c:v>185.87596569999997</c:v>
                </c:pt>
                <c:pt idx="40">
                  <c:v>186.16884819999996</c:v>
                </c:pt>
                <c:pt idx="41">
                  <c:v>184.90010639999994</c:v>
                </c:pt>
                <c:pt idx="42">
                  <c:v>185.32569450000003</c:v>
                </c:pt>
                <c:pt idx="43">
                  <c:v>185.7700743</c:v>
                </c:pt>
                <c:pt idx="44">
                  <c:v>184.73214109999998</c:v>
                </c:pt>
                <c:pt idx="45">
                  <c:v>184.58976310000003</c:v>
                </c:pt>
                <c:pt idx="46">
                  <c:v>182.73532219999998</c:v>
                </c:pt>
                <c:pt idx="47">
                  <c:v>182.1116691</c:v>
                </c:pt>
                <c:pt idx="48">
                  <c:v>181.64059820000003</c:v>
                </c:pt>
                <c:pt idx="49">
                  <c:v>180.83477850000003</c:v>
                </c:pt>
                <c:pt idx="50">
                  <c:v>181.1451961</c:v>
                </c:pt>
                <c:pt idx="51">
                  <c:v>182.03018620000003</c:v>
                </c:pt>
              </c:numCache>
            </c:numRef>
          </c:val>
          <c:smooth val="0"/>
        </c:ser>
        <c:ser>
          <c:idx val="1"/>
          <c:order val="2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'EU-Poultry'!$T$3:$T$55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'EU-Poultry'!$M$3:$M$55</c:f>
              <c:numCache>
                <c:ptCount val="53"/>
                <c:pt idx="0">
                  <c:v>183.4441407</c:v>
                </c:pt>
                <c:pt idx="1">
                  <c:v>181.12120150000007</c:v>
                </c:pt>
                <c:pt idx="2">
                  <c:v>177.25307540000003</c:v>
                </c:pt>
                <c:pt idx="3">
                  <c:v>174.98749910000004</c:v>
                </c:pt>
                <c:pt idx="4">
                  <c:v>174.63978749999998</c:v>
                </c:pt>
                <c:pt idx="5">
                  <c:v>173.80764469999997</c:v>
                </c:pt>
                <c:pt idx="6">
                  <c:v>175.33726550000003</c:v>
                </c:pt>
                <c:pt idx="7">
                  <c:v>177.72239330000005</c:v>
                </c:pt>
                <c:pt idx="8">
                  <c:v>177.2796141</c:v>
                </c:pt>
                <c:pt idx="9">
                  <c:v>177.8847783</c:v>
                </c:pt>
                <c:pt idx="10">
                  <c:v>180.147633</c:v>
                </c:pt>
                <c:pt idx="11">
                  <c:v>180.67717790000003</c:v>
                </c:pt>
                <c:pt idx="12">
                  <c:v>180.43523539999998</c:v>
                </c:pt>
                <c:pt idx="13">
                  <c:v>180.10423780000005</c:v>
                </c:pt>
                <c:pt idx="14">
                  <c:v>179.4807843</c:v>
                </c:pt>
                <c:pt idx="15">
                  <c:v>180.20716279999996</c:v>
                </c:pt>
                <c:pt idx="16">
                  <c:v>181.7633601</c:v>
                </c:pt>
                <c:pt idx="17">
                  <c:v>184.8343446</c:v>
                </c:pt>
                <c:pt idx="18">
                  <c:v>184.65774549999998</c:v>
                </c:pt>
                <c:pt idx="19">
                  <c:v>185.7614871</c:v>
                </c:pt>
                <c:pt idx="20">
                  <c:v>185.38579840000003</c:v>
                </c:pt>
                <c:pt idx="21">
                  <c:v>186.3196888</c:v>
                </c:pt>
                <c:pt idx="22">
                  <c:v>185.09503940000002</c:v>
                </c:pt>
                <c:pt idx="23">
                  <c:v>183.8770939</c:v>
                </c:pt>
                <c:pt idx="24">
                  <c:v>183.86027589999998</c:v>
                </c:pt>
                <c:pt idx="25">
                  <c:v>186.77292559999998</c:v>
                </c:pt>
                <c:pt idx="26">
                  <c:v>183.98420910000002</c:v>
                </c:pt>
                <c:pt idx="27">
                  <c:v>184.4466794</c:v>
                </c:pt>
                <c:pt idx="28">
                  <c:v>184.2238076</c:v>
                </c:pt>
                <c:pt idx="29">
                  <c:v>183.3979862</c:v>
                </c:pt>
                <c:pt idx="30">
                  <c:v>184.9074826</c:v>
                </c:pt>
                <c:pt idx="31">
                  <c:v>185.37947279999997</c:v>
                </c:pt>
                <c:pt idx="32">
                  <c:v>186.15573899999995</c:v>
                </c:pt>
                <c:pt idx="33">
                  <c:v>186.77753989999997</c:v>
                </c:pt>
                <c:pt idx="34">
                  <c:v>184.67647729999996</c:v>
                </c:pt>
                <c:pt idx="35">
                  <c:v>182.90457290000003</c:v>
                </c:pt>
                <c:pt idx="36">
                  <c:v>180.19533360000003</c:v>
                </c:pt>
                <c:pt idx="37">
                  <c:v>180.14640370000004</c:v>
                </c:pt>
                <c:pt idx="38">
                  <c:v>181.749827</c:v>
                </c:pt>
                <c:pt idx="39">
                  <c:v>180.4682511</c:v>
                </c:pt>
                <c:pt idx="40">
                  <c:v>178.4563459</c:v>
                </c:pt>
                <c:pt idx="41">
                  <c:v>178.0237509</c:v>
                </c:pt>
                <c:pt idx="42">
                  <c:v>176.4530371</c:v>
                </c:pt>
                <c:pt idx="43">
                  <c:v>176.769443</c:v>
                </c:pt>
                <c:pt idx="44">
                  <c:v>175.703675</c:v>
                </c:pt>
                <c:pt idx="45">
                  <c:v>173.0437901</c:v>
                </c:pt>
                <c:pt idx="46">
                  <c:v>173.0492976</c:v>
                </c:pt>
                <c:pt idx="47">
                  <c:v>173.67504759999997</c:v>
                </c:pt>
                <c:pt idx="48">
                  <c:v>173.92324920000001</c:v>
                </c:pt>
                <c:pt idx="49">
                  <c:v>174.69783500000005</c:v>
                </c:pt>
                <c:pt idx="50">
                  <c:v>176.3133163</c:v>
                </c:pt>
                <c:pt idx="51">
                  <c:v>176.7595958</c:v>
                </c:pt>
              </c:numCache>
            </c:numRef>
          </c:val>
          <c:smooth val="0"/>
        </c:ser>
        <c:ser>
          <c:idx val="2"/>
          <c:order val="3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'EU-Poultry'!$N$3:$N$55</c:f>
              <c:numCache>
                <c:ptCount val="53"/>
                <c:pt idx="0">
                  <c:v>176.55808450000004</c:v>
                </c:pt>
                <c:pt idx="1">
                  <c:v>179.41906550000004</c:v>
                </c:pt>
                <c:pt idx="2">
                  <c:v>178.219556</c:v>
                </c:pt>
                <c:pt idx="3">
                  <c:v>172.90441589999998</c:v>
                </c:pt>
                <c:pt idx="4">
                  <c:v>173.0793471</c:v>
                </c:pt>
                <c:pt idx="5">
                  <c:v>172.54978799999998</c:v>
                </c:pt>
                <c:pt idx="6">
                  <c:v>172.9638467999999</c:v>
                </c:pt>
                <c:pt idx="7">
                  <c:v>173.5637141</c:v>
                </c:pt>
                <c:pt idx="8">
                  <c:v>174.1283388</c:v>
                </c:pt>
                <c:pt idx="9">
                  <c:v>173.18190149999998</c:v>
                </c:pt>
                <c:pt idx="10">
                  <c:v>173.35036030000003</c:v>
                </c:pt>
                <c:pt idx="11">
                  <c:v>174.2970988</c:v>
                </c:pt>
                <c:pt idx="12">
                  <c:v>173.9386981</c:v>
                </c:pt>
                <c:pt idx="13">
                  <c:v>175.15566299999998</c:v>
                </c:pt>
                <c:pt idx="14">
                  <c:v>175.2810572</c:v>
                </c:pt>
                <c:pt idx="15">
                  <c:v>174.01528099999996</c:v>
                </c:pt>
                <c:pt idx="16">
                  <c:v>172.4175838</c:v>
                </c:pt>
                <c:pt idx="17">
                  <c:v>172.1942646</c:v>
                </c:pt>
                <c:pt idx="18">
                  <c:v>171.64574499999998</c:v>
                </c:pt>
                <c:pt idx="19">
                  <c:v>174.33081600000006</c:v>
                </c:pt>
                <c:pt idx="20">
                  <c:v>174.76765220000001</c:v>
                </c:pt>
                <c:pt idx="21">
                  <c:v>177.0175886</c:v>
                </c:pt>
                <c:pt idx="22">
                  <c:v>174.11273540000005</c:v>
                </c:pt>
                <c:pt idx="23">
                  <c:v>174.99590560000004</c:v>
                </c:pt>
                <c:pt idx="24">
                  <c:v>174.5167844</c:v>
                </c:pt>
                <c:pt idx="25">
                  <c:v>173.8093301</c:v>
                </c:pt>
                <c:pt idx="26">
                  <c:v>173.06017969999996</c:v>
                </c:pt>
                <c:pt idx="27">
                  <c:v>172.44055260000005</c:v>
                </c:pt>
                <c:pt idx="28">
                  <c:v>173.7146726</c:v>
                </c:pt>
                <c:pt idx="29">
                  <c:v>173.33056290000002</c:v>
                </c:pt>
                <c:pt idx="30">
                  <c:v>174.5188005</c:v>
                </c:pt>
                <c:pt idx="31">
                  <c:v>177.3718382</c:v>
                </c:pt>
                <c:pt idx="32">
                  <c:v>177.50563889999998</c:v>
                </c:pt>
                <c:pt idx="33">
                  <c:v>177.1831293</c:v>
                </c:pt>
                <c:pt idx="34">
                  <c:v>176.33985050000004</c:v>
                </c:pt>
                <c:pt idx="35">
                  <c:v>174.6286497</c:v>
                </c:pt>
                <c:pt idx="36">
                  <c:v>174.28433800000002</c:v>
                </c:pt>
                <c:pt idx="37">
                  <c:v>176.21987660000002</c:v>
                </c:pt>
                <c:pt idx="38">
                  <c:v>175.22609909999994</c:v>
                </c:pt>
                <c:pt idx="39">
                  <c:v>172.9757735</c:v>
                </c:pt>
                <c:pt idx="40">
                  <c:v>169.7276315</c:v>
                </c:pt>
                <c:pt idx="41">
                  <c:v>165.3553634</c:v>
                </c:pt>
                <c:pt idx="42">
                  <c:v>164.43606190000003</c:v>
                </c:pt>
                <c:pt idx="43">
                  <c:v>160.7927753</c:v>
                </c:pt>
                <c:pt idx="44">
                  <c:v>159.3484768747951</c:v>
                </c:pt>
                <c:pt idx="45">
                  <c:v>159.2884329</c:v>
                </c:pt>
                <c:pt idx="46">
                  <c:v>157.41584840000002</c:v>
                </c:pt>
                <c:pt idx="47">
                  <c:v>156.8762589</c:v>
                </c:pt>
                <c:pt idx="48">
                  <c:v>155.96514919999998</c:v>
                </c:pt>
                <c:pt idx="49">
                  <c:v>156.18424859999996</c:v>
                </c:pt>
                <c:pt idx="50">
                  <c:v>158.3886924</c:v>
                </c:pt>
                <c:pt idx="51">
                  <c:v>159.3829199</c:v>
                </c:pt>
                <c:pt idx="52">
                  <c:v>159.5983643</c:v>
                </c:pt>
              </c:numCache>
            </c:numRef>
          </c:val>
          <c:smooth val="0"/>
        </c:ser>
        <c:ser>
          <c:idx val="3"/>
          <c:order val="4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'EU-Poultry'!$O$3:$O$55</c:f>
              <c:numCache>
                <c:ptCount val="53"/>
                <c:pt idx="0">
                  <c:v>158.70580389999998</c:v>
                </c:pt>
                <c:pt idx="1">
                  <c:v>159.6758712</c:v>
                </c:pt>
                <c:pt idx="2">
                  <c:v>158.1625381</c:v>
                </c:pt>
                <c:pt idx="3">
                  <c:v>158.27343219999997</c:v>
                </c:pt>
                <c:pt idx="4">
                  <c:v>156.68636130000002</c:v>
                </c:pt>
                <c:pt idx="5">
                  <c:v>155.53585940000002</c:v>
                </c:pt>
                <c:pt idx="6">
                  <c:v>155.61712429999997</c:v>
                </c:pt>
                <c:pt idx="7">
                  <c:v>157.08945579999997</c:v>
                </c:pt>
                <c:pt idx="8">
                  <c:v>158.35978490000002</c:v>
                </c:pt>
                <c:pt idx="9">
                  <c:v>160.20106199999998</c:v>
                </c:pt>
                <c:pt idx="10">
                  <c:v>162.1374762</c:v>
                </c:pt>
                <c:pt idx="11">
                  <c:v>163.39397049999997</c:v>
                </c:pt>
                <c:pt idx="12">
                  <c:v>163.45677809999998</c:v>
                </c:pt>
                <c:pt idx="13">
                  <c:v>165.3775249</c:v>
                </c:pt>
                <c:pt idx="14">
                  <c:v>163.30034659999998</c:v>
                </c:pt>
                <c:pt idx="15">
                  <c:v>162.59635620000003</c:v>
                </c:pt>
                <c:pt idx="16">
                  <c:v>163.4329911</c:v>
                </c:pt>
                <c:pt idx="17">
                  <c:v>162.6149561</c:v>
                </c:pt>
                <c:pt idx="18">
                  <c:v>162.3851074</c:v>
                </c:pt>
                <c:pt idx="19">
                  <c:v>162.0961992</c:v>
                </c:pt>
                <c:pt idx="20">
                  <c:v>163.011106</c:v>
                </c:pt>
                <c:pt idx="21">
                  <c:v>164.26960199999996</c:v>
                </c:pt>
                <c:pt idx="22">
                  <c:v>165.495049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848705"/>
        <c:crossesAt val="120"/>
        <c:auto val="1"/>
        <c:lblOffset val="100"/>
        <c:tickLblSkip val="3"/>
        <c:noMultiLvlLbl val="0"/>
      </c:catAx>
      <c:valAx>
        <c:axId val="23848705"/>
        <c:scaling>
          <c:orientation val="minMax"/>
          <c:max val="199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€uro/ 100kg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4225"/>
          <c:w val="0.752"/>
          <c:h val="0.05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FF"/>
                </a:solidFill>
              </a:rPr>
              <a:t>Weekly evolution of the Community 
price for Eggs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375"/>
          <c:w val="0.9495"/>
          <c:h val="0.8515"/>
        </c:manualLayout>
      </c:layout>
      <c:lineChart>
        <c:grouping val="standard"/>
        <c:varyColors val="0"/>
        <c:ser>
          <c:idx val="1"/>
          <c:order val="0"/>
          <c:tx>
            <c:v>Avg 05 - 09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'EU-egg'!$R$3:$R$55</c:f>
              <c:numCache>
                <c:ptCount val="53"/>
                <c:pt idx="0">
                  <c:v>104.7470739</c:v>
                </c:pt>
                <c:pt idx="1">
                  <c:v>102.10865865965509</c:v>
                </c:pt>
                <c:pt idx="2">
                  <c:v>101.66106346000001</c:v>
                </c:pt>
                <c:pt idx="3">
                  <c:v>101.03720558</c:v>
                </c:pt>
                <c:pt idx="4">
                  <c:v>100.90206785991994</c:v>
                </c:pt>
                <c:pt idx="5">
                  <c:v>101.44957774</c:v>
                </c:pt>
                <c:pt idx="6">
                  <c:v>103.21361134000001</c:v>
                </c:pt>
                <c:pt idx="7">
                  <c:v>104.88810444423473</c:v>
                </c:pt>
                <c:pt idx="8">
                  <c:v>106.04763182148031</c:v>
                </c:pt>
                <c:pt idx="9">
                  <c:v>106.46479332328241</c:v>
                </c:pt>
                <c:pt idx="10">
                  <c:v>106.42854682933225</c:v>
                </c:pt>
                <c:pt idx="11">
                  <c:v>105.94905946000002</c:v>
                </c:pt>
                <c:pt idx="12">
                  <c:v>104.64800520000001</c:v>
                </c:pt>
                <c:pt idx="13">
                  <c:v>104.01666592000001</c:v>
                </c:pt>
                <c:pt idx="14">
                  <c:v>101.9841567498865</c:v>
                </c:pt>
                <c:pt idx="15">
                  <c:v>99.54122488</c:v>
                </c:pt>
                <c:pt idx="16">
                  <c:v>97.71750258</c:v>
                </c:pt>
                <c:pt idx="17">
                  <c:v>97.48171408324757</c:v>
                </c:pt>
                <c:pt idx="18">
                  <c:v>95.48342199999999</c:v>
                </c:pt>
                <c:pt idx="19">
                  <c:v>94.74987872000001</c:v>
                </c:pt>
                <c:pt idx="20">
                  <c:v>94.57293908</c:v>
                </c:pt>
                <c:pt idx="21">
                  <c:v>94.61822636000001</c:v>
                </c:pt>
                <c:pt idx="22">
                  <c:v>94.59663565780042</c:v>
                </c:pt>
                <c:pt idx="23">
                  <c:v>94.61349449999999</c:v>
                </c:pt>
                <c:pt idx="24">
                  <c:v>95.16412267999999</c:v>
                </c:pt>
                <c:pt idx="25">
                  <c:v>95.51855928</c:v>
                </c:pt>
                <c:pt idx="26">
                  <c:v>95.78786884</c:v>
                </c:pt>
                <c:pt idx="27">
                  <c:v>96.31156922</c:v>
                </c:pt>
                <c:pt idx="28">
                  <c:v>97.07773574000001</c:v>
                </c:pt>
                <c:pt idx="29">
                  <c:v>97.92174454</c:v>
                </c:pt>
                <c:pt idx="30">
                  <c:v>98.39580881562316</c:v>
                </c:pt>
                <c:pt idx="31">
                  <c:v>99.50108134</c:v>
                </c:pt>
                <c:pt idx="32">
                  <c:v>100.86831502000001</c:v>
                </c:pt>
                <c:pt idx="33">
                  <c:v>102.79805744000001</c:v>
                </c:pt>
                <c:pt idx="34">
                  <c:v>105.29641084119139</c:v>
                </c:pt>
                <c:pt idx="35">
                  <c:v>106.81814668302641</c:v>
                </c:pt>
                <c:pt idx="36">
                  <c:v>107.93260484</c:v>
                </c:pt>
                <c:pt idx="37">
                  <c:v>108.32892468558846</c:v>
                </c:pt>
                <c:pt idx="38">
                  <c:v>107.96863726000001</c:v>
                </c:pt>
                <c:pt idx="39">
                  <c:v>108.41004640000001</c:v>
                </c:pt>
                <c:pt idx="40">
                  <c:v>109.52074173999999</c:v>
                </c:pt>
                <c:pt idx="41">
                  <c:v>111.12078676000002</c:v>
                </c:pt>
                <c:pt idx="42">
                  <c:v>112.13240214</c:v>
                </c:pt>
                <c:pt idx="43">
                  <c:v>113.24612537600001</c:v>
                </c:pt>
                <c:pt idx="44">
                  <c:v>113.9523221462459</c:v>
                </c:pt>
                <c:pt idx="45">
                  <c:v>115.04170737376553</c:v>
                </c:pt>
                <c:pt idx="46">
                  <c:v>115.3769141</c:v>
                </c:pt>
                <c:pt idx="47">
                  <c:v>116.19001723655194</c:v>
                </c:pt>
                <c:pt idx="48">
                  <c:v>117.48345353208617</c:v>
                </c:pt>
                <c:pt idx="49">
                  <c:v>118.28162578058775</c:v>
                </c:pt>
                <c:pt idx="50">
                  <c:v>117.9606640564369</c:v>
                </c:pt>
                <c:pt idx="51">
                  <c:v>117.15307771278972</c:v>
                </c:pt>
              </c:numCache>
            </c:numRef>
          </c:val>
          <c:smooth val="0"/>
        </c:ser>
        <c:ser>
          <c:idx val="2"/>
          <c:order val="1"/>
          <c:tx>
            <c:v>2007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'EU-egg'!$L$3:$L$55</c:f>
              <c:numCache>
                <c:ptCount val="53"/>
                <c:pt idx="0">
                  <c:v>106.06320799999997</c:v>
                </c:pt>
                <c:pt idx="1">
                  <c:v>103.93983800000002</c:v>
                </c:pt>
                <c:pt idx="2">
                  <c:v>101.410008</c:v>
                </c:pt>
                <c:pt idx="3">
                  <c:v>101.86386800000002</c:v>
                </c:pt>
                <c:pt idx="4">
                  <c:v>102.00382800000001</c:v>
                </c:pt>
                <c:pt idx="5">
                  <c:v>102.65317799999997</c:v>
                </c:pt>
                <c:pt idx="6">
                  <c:v>104.13153000000003</c:v>
                </c:pt>
                <c:pt idx="7">
                  <c:v>106.87886</c:v>
                </c:pt>
                <c:pt idx="8">
                  <c:v>107.78392000000002</c:v>
                </c:pt>
                <c:pt idx="9">
                  <c:v>107.55379000000002</c:v>
                </c:pt>
                <c:pt idx="10">
                  <c:v>107.33312999999998</c:v>
                </c:pt>
                <c:pt idx="11">
                  <c:v>106.74736000000001</c:v>
                </c:pt>
                <c:pt idx="12">
                  <c:v>107.49619000000003</c:v>
                </c:pt>
                <c:pt idx="13">
                  <c:v>106.76755999999999</c:v>
                </c:pt>
                <c:pt idx="14">
                  <c:v>102.87235000000001</c:v>
                </c:pt>
                <c:pt idx="15">
                  <c:v>101.46036</c:v>
                </c:pt>
                <c:pt idx="16">
                  <c:v>100.18436000000001</c:v>
                </c:pt>
                <c:pt idx="17">
                  <c:v>98.4976</c:v>
                </c:pt>
                <c:pt idx="18">
                  <c:v>96.98656999999999</c:v>
                </c:pt>
                <c:pt idx="19">
                  <c:v>95.61741000000002</c:v>
                </c:pt>
                <c:pt idx="20">
                  <c:v>95.92786999999998</c:v>
                </c:pt>
                <c:pt idx="21">
                  <c:v>95.86285</c:v>
                </c:pt>
                <c:pt idx="22">
                  <c:v>97.53390000000002</c:v>
                </c:pt>
                <c:pt idx="23">
                  <c:v>97.61261999999999</c:v>
                </c:pt>
                <c:pt idx="24">
                  <c:v>98.47795</c:v>
                </c:pt>
                <c:pt idx="25">
                  <c:v>98.59969000000002</c:v>
                </c:pt>
                <c:pt idx="26">
                  <c:v>99.70939999999999</c:v>
                </c:pt>
                <c:pt idx="27">
                  <c:v>100.99026000000002</c:v>
                </c:pt>
                <c:pt idx="28">
                  <c:v>102.12982</c:v>
                </c:pt>
                <c:pt idx="29">
                  <c:v>103.94031</c:v>
                </c:pt>
                <c:pt idx="30">
                  <c:v>104.2875</c:v>
                </c:pt>
                <c:pt idx="31">
                  <c:v>106.08646</c:v>
                </c:pt>
                <c:pt idx="32">
                  <c:v>107.65269</c:v>
                </c:pt>
                <c:pt idx="33">
                  <c:v>110.25228999999996</c:v>
                </c:pt>
                <c:pt idx="34">
                  <c:v>113.82514999999995</c:v>
                </c:pt>
                <c:pt idx="35">
                  <c:v>116.45830000000002</c:v>
                </c:pt>
                <c:pt idx="36">
                  <c:v>118.80936000000001</c:v>
                </c:pt>
                <c:pt idx="37">
                  <c:v>120.55992999999998</c:v>
                </c:pt>
                <c:pt idx="38">
                  <c:v>120.644936</c:v>
                </c:pt>
                <c:pt idx="39">
                  <c:v>121.34184429999998</c:v>
                </c:pt>
                <c:pt idx="40">
                  <c:v>121.5738285</c:v>
                </c:pt>
                <c:pt idx="41">
                  <c:v>123.66397109999998</c:v>
                </c:pt>
                <c:pt idx="42">
                  <c:v>125.2724083</c:v>
                </c:pt>
                <c:pt idx="43">
                  <c:v>126.75894290000001</c:v>
                </c:pt>
                <c:pt idx="44">
                  <c:v>128.952781</c:v>
                </c:pt>
                <c:pt idx="45">
                  <c:v>130.5938969</c:v>
                </c:pt>
                <c:pt idx="46">
                  <c:v>131.19169810000002</c:v>
                </c:pt>
                <c:pt idx="47">
                  <c:v>131.66550020000003</c:v>
                </c:pt>
                <c:pt idx="48">
                  <c:v>131.4153214</c:v>
                </c:pt>
                <c:pt idx="49">
                  <c:v>131.4234768</c:v>
                </c:pt>
                <c:pt idx="50">
                  <c:v>131.0867193</c:v>
                </c:pt>
                <c:pt idx="51">
                  <c:v>130.6272679</c:v>
                </c:pt>
              </c:numCache>
            </c:numRef>
          </c:val>
          <c:smooth val="0"/>
        </c:ser>
        <c:ser>
          <c:idx val="0"/>
          <c:order val="2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'EU-egg'!$M$3:$M$55</c:f>
              <c:numCache>
                <c:ptCount val="53"/>
                <c:pt idx="0">
                  <c:v>127.9643705</c:v>
                </c:pt>
                <c:pt idx="1">
                  <c:v>126.10615949999999</c:v>
                </c:pt>
                <c:pt idx="2">
                  <c:v>125.24252030000001</c:v>
                </c:pt>
                <c:pt idx="3">
                  <c:v>122.8665979</c:v>
                </c:pt>
                <c:pt idx="4">
                  <c:v>122.25063679999998</c:v>
                </c:pt>
                <c:pt idx="5">
                  <c:v>122.34846670000003</c:v>
                </c:pt>
                <c:pt idx="6">
                  <c:v>122.75103670000003</c:v>
                </c:pt>
                <c:pt idx="7">
                  <c:v>122.56822290000002</c:v>
                </c:pt>
                <c:pt idx="8">
                  <c:v>121.88168550000002</c:v>
                </c:pt>
                <c:pt idx="9">
                  <c:v>120.80279440000002</c:v>
                </c:pt>
                <c:pt idx="10">
                  <c:v>120.1745101</c:v>
                </c:pt>
                <c:pt idx="11">
                  <c:v>118.31921930000004</c:v>
                </c:pt>
                <c:pt idx="12">
                  <c:v>114.05717700000002</c:v>
                </c:pt>
                <c:pt idx="13">
                  <c:v>113.18847660000002</c:v>
                </c:pt>
                <c:pt idx="14">
                  <c:v>111.22475480000001</c:v>
                </c:pt>
                <c:pt idx="15">
                  <c:v>108.7371361</c:v>
                </c:pt>
                <c:pt idx="16">
                  <c:v>107.0997185</c:v>
                </c:pt>
                <c:pt idx="17">
                  <c:v>105.6587626</c:v>
                </c:pt>
                <c:pt idx="18">
                  <c:v>104.37693490000001</c:v>
                </c:pt>
                <c:pt idx="19">
                  <c:v>103.55813120000005</c:v>
                </c:pt>
                <c:pt idx="20">
                  <c:v>102.84321810000002</c:v>
                </c:pt>
                <c:pt idx="21">
                  <c:v>103.17463169999999</c:v>
                </c:pt>
                <c:pt idx="22">
                  <c:v>104.36118040000001</c:v>
                </c:pt>
                <c:pt idx="23">
                  <c:v>104.6237955</c:v>
                </c:pt>
                <c:pt idx="24">
                  <c:v>105.8989805</c:v>
                </c:pt>
                <c:pt idx="25">
                  <c:v>106.68600530000002</c:v>
                </c:pt>
                <c:pt idx="26">
                  <c:v>106.29535989999998</c:v>
                </c:pt>
                <c:pt idx="27">
                  <c:v>107.3146248</c:v>
                </c:pt>
                <c:pt idx="28">
                  <c:v>107.03356670000001</c:v>
                </c:pt>
                <c:pt idx="29">
                  <c:v>106.9016462</c:v>
                </c:pt>
                <c:pt idx="30">
                  <c:v>108.65485349999999</c:v>
                </c:pt>
                <c:pt idx="31">
                  <c:v>109.50400520000002</c:v>
                </c:pt>
                <c:pt idx="32">
                  <c:v>109.67425760000002</c:v>
                </c:pt>
                <c:pt idx="33">
                  <c:v>109.6512313</c:v>
                </c:pt>
                <c:pt idx="34">
                  <c:v>109.6956672</c:v>
                </c:pt>
                <c:pt idx="35">
                  <c:v>109.37564269999997</c:v>
                </c:pt>
                <c:pt idx="36">
                  <c:v>110.43537380000002</c:v>
                </c:pt>
                <c:pt idx="37">
                  <c:v>111.6043191</c:v>
                </c:pt>
                <c:pt idx="38">
                  <c:v>112.09383869999999</c:v>
                </c:pt>
                <c:pt idx="39">
                  <c:v>112.5182496</c:v>
                </c:pt>
                <c:pt idx="40">
                  <c:v>113.11555169999998</c:v>
                </c:pt>
                <c:pt idx="41">
                  <c:v>113.49024319999998</c:v>
                </c:pt>
                <c:pt idx="42">
                  <c:v>113.37744059999999</c:v>
                </c:pt>
                <c:pt idx="43">
                  <c:v>114.67878309999998</c:v>
                </c:pt>
                <c:pt idx="44">
                  <c:v>114.4079533</c:v>
                </c:pt>
                <c:pt idx="45">
                  <c:v>114.4327303</c:v>
                </c:pt>
                <c:pt idx="46">
                  <c:v>114.26815029999997</c:v>
                </c:pt>
                <c:pt idx="47">
                  <c:v>115.3437858</c:v>
                </c:pt>
                <c:pt idx="48">
                  <c:v>116.6445378</c:v>
                </c:pt>
                <c:pt idx="49">
                  <c:v>118.37427360000001</c:v>
                </c:pt>
                <c:pt idx="50">
                  <c:v>119.31765409999998</c:v>
                </c:pt>
                <c:pt idx="51">
                  <c:v>119.1705783</c:v>
                </c:pt>
              </c:numCache>
            </c:numRef>
          </c:val>
          <c:smooth val="0"/>
        </c:ser>
        <c:ser>
          <c:idx val="4"/>
          <c:order val="3"/>
          <c:tx>
            <c:v>2009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'EU-egg'!$N$3:$N$55</c:f>
              <c:numCache>
                <c:ptCount val="53"/>
                <c:pt idx="0">
                  <c:v>117.5964</c:v>
                </c:pt>
                <c:pt idx="1">
                  <c:v>116.1661</c:v>
                </c:pt>
                <c:pt idx="2">
                  <c:v>112.47510000000001</c:v>
                </c:pt>
                <c:pt idx="3">
                  <c:v>109.91390000000001</c:v>
                </c:pt>
                <c:pt idx="4">
                  <c:v>110.1465</c:v>
                </c:pt>
                <c:pt idx="5">
                  <c:v>110.5599</c:v>
                </c:pt>
                <c:pt idx="6">
                  <c:v>112.854</c:v>
                </c:pt>
                <c:pt idx="7">
                  <c:v>113.95570000000001</c:v>
                </c:pt>
                <c:pt idx="8">
                  <c:v>115.56200000000001</c:v>
                </c:pt>
                <c:pt idx="9">
                  <c:v>117.8755</c:v>
                </c:pt>
                <c:pt idx="10">
                  <c:v>120.5258</c:v>
                </c:pt>
                <c:pt idx="11">
                  <c:v>122.8418</c:v>
                </c:pt>
                <c:pt idx="12">
                  <c:v>123.29560000000001</c:v>
                </c:pt>
                <c:pt idx="13">
                  <c:v>125.3724</c:v>
                </c:pt>
                <c:pt idx="14">
                  <c:v>124.43860000000001</c:v>
                </c:pt>
                <c:pt idx="15">
                  <c:v>120.71553129999998</c:v>
                </c:pt>
                <c:pt idx="16">
                  <c:v>118.0260314</c:v>
                </c:pt>
                <c:pt idx="17">
                  <c:v>116.77280100000002</c:v>
                </c:pt>
                <c:pt idx="18">
                  <c:v>114.59878809999998</c:v>
                </c:pt>
                <c:pt idx="19">
                  <c:v>114.1685544</c:v>
                </c:pt>
                <c:pt idx="20">
                  <c:v>113.15872829999998</c:v>
                </c:pt>
                <c:pt idx="21">
                  <c:v>112.4277451</c:v>
                </c:pt>
                <c:pt idx="22">
                  <c:v>111.3195265</c:v>
                </c:pt>
                <c:pt idx="23">
                  <c:v>110.37980599999999</c:v>
                </c:pt>
                <c:pt idx="24">
                  <c:v>110.41291290000001</c:v>
                </c:pt>
                <c:pt idx="25">
                  <c:v>110.36654410000001</c:v>
                </c:pt>
                <c:pt idx="26">
                  <c:v>111.16704929999996</c:v>
                </c:pt>
                <c:pt idx="27">
                  <c:v>110.81443029999998</c:v>
                </c:pt>
                <c:pt idx="28">
                  <c:v>111.215208</c:v>
                </c:pt>
                <c:pt idx="29">
                  <c:v>111.85117149999995</c:v>
                </c:pt>
                <c:pt idx="30">
                  <c:v>111.04717739999997</c:v>
                </c:pt>
                <c:pt idx="31">
                  <c:v>111.0907685</c:v>
                </c:pt>
                <c:pt idx="32">
                  <c:v>112.0153805</c:v>
                </c:pt>
                <c:pt idx="33">
                  <c:v>111.3118599</c:v>
                </c:pt>
                <c:pt idx="34">
                  <c:v>113.08844869999997</c:v>
                </c:pt>
                <c:pt idx="35">
                  <c:v>114.16216179999998</c:v>
                </c:pt>
                <c:pt idx="36">
                  <c:v>115.27489739999997</c:v>
                </c:pt>
                <c:pt idx="37">
                  <c:v>115.6479104</c:v>
                </c:pt>
                <c:pt idx="38">
                  <c:v>115.9068026</c:v>
                </c:pt>
                <c:pt idx="39">
                  <c:v>116.84395509999999</c:v>
                </c:pt>
                <c:pt idx="40">
                  <c:v>117.2230295</c:v>
                </c:pt>
                <c:pt idx="41">
                  <c:v>117.97064750000001</c:v>
                </c:pt>
                <c:pt idx="42">
                  <c:v>119.10994879999998</c:v>
                </c:pt>
                <c:pt idx="43">
                  <c:v>123.40010688000002</c:v>
                </c:pt>
                <c:pt idx="44">
                  <c:v>124.80022443122957</c:v>
                </c:pt>
                <c:pt idx="45">
                  <c:v>127.2000506688276</c:v>
                </c:pt>
                <c:pt idx="46">
                  <c:v>129.33644310000003</c:v>
                </c:pt>
                <c:pt idx="47">
                  <c:v>130.0464191827597</c:v>
                </c:pt>
                <c:pt idx="48">
                  <c:v>131.3321174604308</c:v>
                </c:pt>
                <c:pt idx="49">
                  <c:v>133.11357450293875</c:v>
                </c:pt>
                <c:pt idx="50">
                  <c:v>134.4032688821845</c:v>
                </c:pt>
                <c:pt idx="51">
                  <c:v>134.46618036394852</c:v>
                </c:pt>
                <c:pt idx="52">
                  <c:v>132.96545282386143</c:v>
                </c:pt>
              </c:numCache>
            </c:numRef>
          </c:val>
          <c:smooth val="0"/>
        </c:ser>
        <c:ser>
          <c:idx val="5"/>
          <c:order val="4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'EU-egg'!$O$3:$O$55</c:f>
              <c:numCache>
                <c:ptCount val="53"/>
                <c:pt idx="0">
                  <c:v>141.8018048</c:v>
                </c:pt>
                <c:pt idx="1">
                  <c:v>138.5850954</c:v>
                </c:pt>
                <c:pt idx="2">
                  <c:v>137.17019660000003</c:v>
                </c:pt>
                <c:pt idx="3">
                  <c:v>137.1389424</c:v>
                </c:pt>
                <c:pt idx="4">
                  <c:v>137.4705043</c:v>
                </c:pt>
                <c:pt idx="5">
                  <c:v>138.43965980000004</c:v>
                </c:pt>
                <c:pt idx="6">
                  <c:v>140.73753320000003</c:v>
                </c:pt>
                <c:pt idx="7">
                  <c:v>144.5240099</c:v>
                </c:pt>
                <c:pt idx="8">
                  <c:v>145.9736774</c:v>
                </c:pt>
                <c:pt idx="9">
                  <c:v>146.65757850000003</c:v>
                </c:pt>
                <c:pt idx="10">
                  <c:v>140.35480900000002</c:v>
                </c:pt>
                <c:pt idx="11">
                  <c:v>138.29083670000003</c:v>
                </c:pt>
                <c:pt idx="12">
                  <c:v>134.2289374</c:v>
                </c:pt>
                <c:pt idx="13">
                  <c:v>129.33560389999997</c:v>
                </c:pt>
                <c:pt idx="14">
                  <c:v>123.89943159999999</c:v>
                </c:pt>
                <c:pt idx="15">
                  <c:v>120.39863730000003</c:v>
                </c:pt>
                <c:pt idx="16">
                  <c:v>115.20925860000001</c:v>
                </c:pt>
                <c:pt idx="17">
                  <c:v>111.58890310000002</c:v>
                </c:pt>
                <c:pt idx="18">
                  <c:v>108.11675670000001</c:v>
                </c:pt>
                <c:pt idx="19">
                  <c:v>106.25452</c:v>
                </c:pt>
                <c:pt idx="20">
                  <c:v>107.6250781</c:v>
                </c:pt>
                <c:pt idx="21">
                  <c:v>105.93107639999998</c:v>
                </c:pt>
                <c:pt idx="22">
                  <c:v>105.9216836</c:v>
                </c:pt>
              </c:numCache>
            </c:numRef>
          </c:val>
          <c:smooth val="0"/>
        </c:ser>
        <c:ser>
          <c:idx val="3"/>
          <c:order val="5"/>
          <c:tx>
            <c:v>2010 cage only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'EU-egg'!$U$3:$U$55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'EU-egg'!$Q$3:$Q$55</c:f>
              <c:numCache>
                <c:ptCount val="53"/>
                <c:pt idx="0">
                  <c:v>130.025608411215</c:v>
                </c:pt>
                <c:pt idx="1">
                  <c:v>126.20608551401872</c:v>
                </c:pt>
                <c:pt idx="2">
                  <c:v>124.68914953271032</c:v>
                </c:pt>
                <c:pt idx="3">
                  <c:v>124.40690443925233</c:v>
                </c:pt>
                <c:pt idx="4">
                  <c:v>124.7481832943925</c:v>
                </c:pt>
                <c:pt idx="5">
                  <c:v>126.057133411215</c:v>
                </c:pt>
                <c:pt idx="6">
                  <c:v>128.74080607476637</c:v>
                </c:pt>
                <c:pt idx="7">
                  <c:v>132.4116830607477</c:v>
                </c:pt>
                <c:pt idx="8">
                  <c:v>133.87045093457945</c:v>
                </c:pt>
                <c:pt idx="9">
                  <c:v>134.65927908878507</c:v>
                </c:pt>
                <c:pt idx="10">
                  <c:v>134.71811214953277</c:v>
                </c:pt>
                <c:pt idx="11">
                  <c:v>133.1446213785047</c:v>
                </c:pt>
                <c:pt idx="12">
                  <c:v>131.36343177570097</c:v>
                </c:pt>
                <c:pt idx="13">
                  <c:v>127.13676764018689</c:v>
                </c:pt>
                <c:pt idx="14">
                  <c:v>123.2579918224299</c:v>
                </c:pt>
                <c:pt idx="15">
                  <c:v>119.7411132009346</c:v>
                </c:pt>
                <c:pt idx="16">
                  <c:v>115.66032476635516</c:v>
                </c:pt>
                <c:pt idx="17">
                  <c:v>112.70589497663553</c:v>
                </c:pt>
                <c:pt idx="18">
                  <c:v>108.60859567757011</c:v>
                </c:pt>
                <c:pt idx="19">
                  <c:v>105.35665817757008</c:v>
                </c:pt>
                <c:pt idx="20">
                  <c:v>106.28686226635514</c:v>
                </c:pt>
                <c:pt idx="21">
                  <c:v>103.63585911214955</c:v>
                </c:pt>
                <c:pt idx="22">
                  <c:v>103.63257500000002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At val="85"/>
        <c:auto val="1"/>
        <c:lblOffset val="100"/>
        <c:tickLblSkip val="3"/>
        <c:noMultiLvlLbl val="0"/>
      </c:catAx>
      <c:valAx>
        <c:axId val="52696923"/>
        <c:scaling>
          <c:orientation val="minMax"/>
          <c:max val="154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€uro/ 100kg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13311754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91825"/>
          <c:w val="0.824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FF"/>
                </a:solidFill>
              </a:rPr>
              <a:t>Weekly evolution of the Community 
price for Broiler</a:t>
            </a:r>
          </a:p>
        </c:rich>
      </c:tx>
      <c:layout>
        <c:manualLayout>
          <c:xMode val="factor"/>
          <c:yMode val="factor"/>
          <c:x val="0.01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55"/>
          <c:w val="0.947"/>
          <c:h val="0.9245"/>
        </c:manualLayout>
      </c:layout>
      <c:lineChart>
        <c:grouping val="standard"/>
        <c:varyColors val="0"/>
        <c:ser>
          <c:idx val="0"/>
          <c:order val="0"/>
          <c:tx>
            <c:v>Avg 05 - 09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'EU-Poultry'!$T$3:$T$55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'EU-Poultry'!$Q$3:$Q$55</c:f>
              <c:numCache>
                <c:ptCount val="53"/>
                <c:pt idx="0">
                  <c:v>161.56526804000003</c:v>
                </c:pt>
                <c:pt idx="1">
                  <c:v>161.95373715892097</c:v>
                </c:pt>
                <c:pt idx="2">
                  <c:v>159.61101828</c:v>
                </c:pt>
                <c:pt idx="3">
                  <c:v>158.0104572</c:v>
                </c:pt>
                <c:pt idx="4">
                  <c:v>158.4023165905694</c:v>
                </c:pt>
                <c:pt idx="5">
                  <c:v>159.26243294</c:v>
                </c:pt>
                <c:pt idx="6">
                  <c:v>160.01147985999998</c:v>
                </c:pt>
                <c:pt idx="7">
                  <c:v>160.24421157851611</c:v>
                </c:pt>
                <c:pt idx="8">
                  <c:v>159.2597144841603</c:v>
                </c:pt>
                <c:pt idx="9">
                  <c:v>159.2144056003077</c:v>
                </c:pt>
                <c:pt idx="10">
                  <c:v>160.04919351711106</c:v>
                </c:pt>
                <c:pt idx="11">
                  <c:v>160.84374494000002</c:v>
                </c:pt>
                <c:pt idx="12">
                  <c:v>161.0687767</c:v>
                </c:pt>
                <c:pt idx="13">
                  <c:v>161.33547296</c:v>
                </c:pt>
                <c:pt idx="14">
                  <c:v>161.9439058809919</c:v>
                </c:pt>
                <c:pt idx="15">
                  <c:v>162.39535575999997</c:v>
                </c:pt>
                <c:pt idx="16">
                  <c:v>162.73096318</c:v>
                </c:pt>
                <c:pt idx="17">
                  <c:v>165.12882920974576</c:v>
                </c:pt>
                <c:pt idx="18">
                  <c:v>166.54815490000001</c:v>
                </c:pt>
                <c:pt idx="19">
                  <c:v>168.47874222000002</c:v>
                </c:pt>
                <c:pt idx="20">
                  <c:v>168.83519072</c:v>
                </c:pt>
                <c:pt idx="21">
                  <c:v>170.22818687999998</c:v>
                </c:pt>
                <c:pt idx="22">
                  <c:v>170.96388091072015</c:v>
                </c:pt>
                <c:pt idx="23">
                  <c:v>172.1213121</c:v>
                </c:pt>
                <c:pt idx="24">
                  <c:v>171.32511006</c:v>
                </c:pt>
                <c:pt idx="25">
                  <c:v>171.82712319047064</c:v>
                </c:pt>
                <c:pt idx="26">
                  <c:v>171.09542835999997</c:v>
                </c:pt>
                <c:pt idx="27">
                  <c:v>171.30759759999998</c:v>
                </c:pt>
                <c:pt idx="28">
                  <c:v>171.72785563999997</c:v>
                </c:pt>
                <c:pt idx="29">
                  <c:v>172.07218842</c:v>
                </c:pt>
                <c:pt idx="30">
                  <c:v>172.81247571387755</c:v>
                </c:pt>
                <c:pt idx="31">
                  <c:v>174.18383359999999</c:v>
                </c:pt>
                <c:pt idx="32">
                  <c:v>174.00792737999996</c:v>
                </c:pt>
                <c:pt idx="33">
                  <c:v>173.15304183999996</c:v>
                </c:pt>
                <c:pt idx="34">
                  <c:v>172.04149378908087</c:v>
                </c:pt>
                <c:pt idx="35">
                  <c:v>170.23016519691384</c:v>
                </c:pt>
                <c:pt idx="36">
                  <c:v>169.70454452</c:v>
                </c:pt>
                <c:pt idx="37">
                  <c:v>169.73904080520168</c:v>
                </c:pt>
                <c:pt idx="38">
                  <c:v>169.69645763999998</c:v>
                </c:pt>
                <c:pt idx="39">
                  <c:v>168.18412346</c:v>
                </c:pt>
                <c:pt idx="40">
                  <c:v>167.01994871999997</c:v>
                </c:pt>
                <c:pt idx="41">
                  <c:v>164.51442593999997</c:v>
                </c:pt>
                <c:pt idx="42">
                  <c:v>162.9228005</c:v>
                </c:pt>
                <c:pt idx="43">
                  <c:v>163.35590472</c:v>
                </c:pt>
                <c:pt idx="44">
                  <c:v>163.07487899495905</c:v>
                </c:pt>
                <c:pt idx="45">
                  <c:v>161.61018002</c:v>
                </c:pt>
                <c:pt idx="46">
                  <c:v>161.55511584</c:v>
                </c:pt>
                <c:pt idx="47">
                  <c:v>161.19444951999998</c:v>
                </c:pt>
                <c:pt idx="48">
                  <c:v>161.26357772</c:v>
                </c:pt>
                <c:pt idx="49">
                  <c:v>161.47945502</c:v>
                </c:pt>
                <c:pt idx="50">
                  <c:v>162.98052556</c:v>
                </c:pt>
                <c:pt idx="51">
                  <c:v>163.49334077999998</c:v>
                </c:pt>
              </c:numCache>
            </c:numRef>
          </c:val>
          <c:smooth val="0"/>
        </c:ser>
        <c:ser>
          <c:idx val="2"/>
          <c:order val="1"/>
          <c:tx>
            <c:v>2007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'EU-Poultry'!$T$3:$T$55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'EU-Poultry'!$L$3:$L$55</c:f>
              <c:numCache>
                <c:ptCount val="53"/>
                <c:pt idx="0">
                  <c:v>160.3011</c:v>
                </c:pt>
                <c:pt idx="1">
                  <c:v>161.55832</c:v>
                </c:pt>
                <c:pt idx="2">
                  <c:v>160.69293</c:v>
                </c:pt>
                <c:pt idx="3">
                  <c:v>160.19811</c:v>
                </c:pt>
                <c:pt idx="4">
                  <c:v>160.08623</c:v>
                </c:pt>
                <c:pt idx="5">
                  <c:v>161.81466</c:v>
                </c:pt>
                <c:pt idx="6">
                  <c:v>162.37963</c:v>
                </c:pt>
                <c:pt idx="7">
                  <c:v>162.3425</c:v>
                </c:pt>
                <c:pt idx="8">
                  <c:v>163.17908</c:v>
                </c:pt>
                <c:pt idx="9">
                  <c:v>163.08697</c:v>
                </c:pt>
                <c:pt idx="10">
                  <c:v>164.18946000000003</c:v>
                </c:pt>
                <c:pt idx="11">
                  <c:v>165.43796000000003</c:v>
                </c:pt>
                <c:pt idx="12">
                  <c:v>166.62647</c:v>
                </c:pt>
                <c:pt idx="13">
                  <c:v>168.59321000000003</c:v>
                </c:pt>
                <c:pt idx="14">
                  <c:v>170.00398</c:v>
                </c:pt>
                <c:pt idx="15">
                  <c:v>170.20696999999996</c:v>
                </c:pt>
                <c:pt idx="16">
                  <c:v>172.00699000000003</c:v>
                </c:pt>
                <c:pt idx="17">
                  <c:v>173.43845000000002</c:v>
                </c:pt>
                <c:pt idx="18">
                  <c:v>174.36862999999997</c:v>
                </c:pt>
                <c:pt idx="19">
                  <c:v>175.27163000000002</c:v>
                </c:pt>
                <c:pt idx="20">
                  <c:v>175.46918999999997</c:v>
                </c:pt>
                <c:pt idx="21">
                  <c:v>174.80763000000002</c:v>
                </c:pt>
                <c:pt idx="22">
                  <c:v>178.05125</c:v>
                </c:pt>
                <c:pt idx="23">
                  <c:v>178.80462000000003</c:v>
                </c:pt>
                <c:pt idx="24">
                  <c:v>178.46377</c:v>
                </c:pt>
                <c:pt idx="25">
                  <c:v>180.32774999999998</c:v>
                </c:pt>
                <c:pt idx="26">
                  <c:v>180.52768000000003</c:v>
                </c:pt>
                <c:pt idx="27">
                  <c:v>180.43288</c:v>
                </c:pt>
                <c:pt idx="28">
                  <c:v>180.03555</c:v>
                </c:pt>
                <c:pt idx="29">
                  <c:v>180.93192</c:v>
                </c:pt>
                <c:pt idx="30">
                  <c:v>181.13758</c:v>
                </c:pt>
                <c:pt idx="31">
                  <c:v>182.84205000000003</c:v>
                </c:pt>
                <c:pt idx="32">
                  <c:v>183.18003999999996</c:v>
                </c:pt>
                <c:pt idx="33">
                  <c:v>182.46742999999998</c:v>
                </c:pt>
                <c:pt idx="34">
                  <c:v>182.58785</c:v>
                </c:pt>
                <c:pt idx="35">
                  <c:v>183.25112000000001</c:v>
                </c:pt>
                <c:pt idx="36">
                  <c:v>184.90846000000002</c:v>
                </c:pt>
                <c:pt idx="37">
                  <c:v>184.67638000000002</c:v>
                </c:pt>
                <c:pt idx="38">
                  <c:v>185.9071861</c:v>
                </c:pt>
                <c:pt idx="39">
                  <c:v>185.87596569999997</c:v>
                </c:pt>
                <c:pt idx="40">
                  <c:v>186.16884819999996</c:v>
                </c:pt>
                <c:pt idx="41">
                  <c:v>184.90010639999994</c:v>
                </c:pt>
                <c:pt idx="42">
                  <c:v>185.32569450000003</c:v>
                </c:pt>
                <c:pt idx="43">
                  <c:v>185.7700743</c:v>
                </c:pt>
                <c:pt idx="44">
                  <c:v>184.73214109999998</c:v>
                </c:pt>
                <c:pt idx="45">
                  <c:v>184.58976310000003</c:v>
                </c:pt>
                <c:pt idx="46">
                  <c:v>182.73532219999998</c:v>
                </c:pt>
                <c:pt idx="47">
                  <c:v>182.1116691</c:v>
                </c:pt>
                <c:pt idx="48">
                  <c:v>181.64059820000003</c:v>
                </c:pt>
                <c:pt idx="49">
                  <c:v>180.83477850000003</c:v>
                </c:pt>
                <c:pt idx="50">
                  <c:v>181.1451961</c:v>
                </c:pt>
                <c:pt idx="51">
                  <c:v>182.03018620000003</c:v>
                </c:pt>
              </c:numCache>
            </c:numRef>
          </c:val>
          <c:smooth val="0"/>
        </c:ser>
        <c:ser>
          <c:idx val="1"/>
          <c:order val="2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'EU-Poultry'!$T$3:$T$55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'EU-Poultry'!$M$3:$M$55</c:f>
              <c:numCache>
                <c:ptCount val="53"/>
                <c:pt idx="0">
                  <c:v>183.4441407</c:v>
                </c:pt>
                <c:pt idx="1">
                  <c:v>181.12120150000007</c:v>
                </c:pt>
                <c:pt idx="2">
                  <c:v>177.25307540000003</c:v>
                </c:pt>
                <c:pt idx="3">
                  <c:v>174.98749910000004</c:v>
                </c:pt>
                <c:pt idx="4">
                  <c:v>174.63978749999998</c:v>
                </c:pt>
                <c:pt idx="5">
                  <c:v>173.80764469999997</c:v>
                </c:pt>
                <c:pt idx="6">
                  <c:v>175.33726550000003</c:v>
                </c:pt>
                <c:pt idx="7">
                  <c:v>177.72239330000005</c:v>
                </c:pt>
                <c:pt idx="8">
                  <c:v>177.2796141</c:v>
                </c:pt>
                <c:pt idx="9">
                  <c:v>177.8847783</c:v>
                </c:pt>
                <c:pt idx="10">
                  <c:v>180.147633</c:v>
                </c:pt>
                <c:pt idx="11">
                  <c:v>180.67717790000003</c:v>
                </c:pt>
                <c:pt idx="12">
                  <c:v>180.43523539999998</c:v>
                </c:pt>
                <c:pt idx="13">
                  <c:v>180.10423780000005</c:v>
                </c:pt>
                <c:pt idx="14">
                  <c:v>179.4807843</c:v>
                </c:pt>
                <c:pt idx="15">
                  <c:v>180.20716279999996</c:v>
                </c:pt>
                <c:pt idx="16">
                  <c:v>181.7633601</c:v>
                </c:pt>
                <c:pt idx="17">
                  <c:v>184.8343446</c:v>
                </c:pt>
                <c:pt idx="18">
                  <c:v>184.65774549999998</c:v>
                </c:pt>
                <c:pt idx="19">
                  <c:v>185.7614871</c:v>
                </c:pt>
                <c:pt idx="20">
                  <c:v>185.38579840000003</c:v>
                </c:pt>
                <c:pt idx="21">
                  <c:v>186.3196888</c:v>
                </c:pt>
                <c:pt idx="22">
                  <c:v>185.09503940000002</c:v>
                </c:pt>
                <c:pt idx="23">
                  <c:v>183.8770939</c:v>
                </c:pt>
                <c:pt idx="24">
                  <c:v>183.86027589999998</c:v>
                </c:pt>
                <c:pt idx="25">
                  <c:v>186.77292559999998</c:v>
                </c:pt>
                <c:pt idx="26">
                  <c:v>183.98420910000002</c:v>
                </c:pt>
                <c:pt idx="27">
                  <c:v>184.4466794</c:v>
                </c:pt>
                <c:pt idx="28">
                  <c:v>184.2238076</c:v>
                </c:pt>
                <c:pt idx="29">
                  <c:v>183.3979862</c:v>
                </c:pt>
                <c:pt idx="30">
                  <c:v>184.9074826</c:v>
                </c:pt>
                <c:pt idx="31">
                  <c:v>185.37947279999997</c:v>
                </c:pt>
                <c:pt idx="32">
                  <c:v>186.15573899999995</c:v>
                </c:pt>
                <c:pt idx="33">
                  <c:v>186.77753989999997</c:v>
                </c:pt>
                <c:pt idx="34">
                  <c:v>184.67647729999996</c:v>
                </c:pt>
                <c:pt idx="35">
                  <c:v>182.90457290000003</c:v>
                </c:pt>
                <c:pt idx="36">
                  <c:v>180.19533360000003</c:v>
                </c:pt>
                <c:pt idx="37">
                  <c:v>180.14640370000004</c:v>
                </c:pt>
                <c:pt idx="38">
                  <c:v>181.749827</c:v>
                </c:pt>
                <c:pt idx="39">
                  <c:v>180.4682511</c:v>
                </c:pt>
                <c:pt idx="40">
                  <c:v>178.4563459</c:v>
                </c:pt>
                <c:pt idx="41">
                  <c:v>178.0237509</c:v>
                </c:pt>
                <c:pt idx="42">
                  <c:v>176.4530371</c:v>
                </c:pt>
                <c:pt idx="43">
                  <c:v>176.769443</c:v>
                </c:pt>
                <c:pt idx="44">
                  <c:v>175.703675</c:v>
                </c:pt>
                <c:pt idx="45">
                  <c:v>173.0437901</c:v>
                </c:pt>
                <c:pt idx="46">
                  <c:v>173.0492976</c:v>
                </c:pt>
                <c:pt idx="47">
                  <c:v>173.67504759999997</c:v>
                </c:pt>
                <c:pt idx="48">
                  <c:v>173.92324920000001</c:v>
                </c:pt>
                <c:pt idx="49">
                  <c:v>174.69783500000005</c:v>
                </c:pt>
                <c:pt idx="50">
                  <c:v>176.3133163</c:v>
                </c:pt>
                <c:pt idx="51">
                  <c:v>176.7595958</c:v>
                </c:pt>
              </c:numCache>
            </c:numRef>
          </c:val>
          <c:smooth val="0"/>
        </c:ser>
        <c:ser>
          <c:idx val="3"/>
          <c:order val="3"/>
          <c:tx>
            <c:v>2009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'EU-Poultry'!$N$3:$N$55</c:f>
              <c:numCache>
                <c:ptCount val="53"/>
                <c:pt idx="0">
                  <c:v>176.55808450000004</c:v>
                </c:pt>
                <c:pt idx="1">
                  <c:v>179.41906550000004</c:v>
                </c:pt>
                <c:pt idx="2">
                  <c:v>178.219556</c:v>
                </c:pt>
                <c:pt idx="3">
                  <c:v>172.90441589999998</c:v>
                </c:pt>
                <c:pt idx="4">
                  <c:v>173.0793471</c:v>
                </c:pt>
                <c:pt idx="5">
                  <c:v>172.54978799999998</c:v>
                </c:pt>
                <c:pt idx="6">
                  <c:v>172.9638467999999</c:v>
                </c:pt>
                <c:pt idx="7">
                  <c:v>173.5637141</c:v>
                </c:pt>
                <c:pt idx="8">
                  <c:v>174.1283388</c:v>
                </c:pt>
                <c:pt idx="9">
                  <c:v>173.18190149999998</c:v>
                </c:pt>
                <c:pt idx="10">
                  <c:v>173.35036030000003</c:v>
                </c:pt>
                <c:pt idx="11">
                  <c:v>174.2970988</c:v>
                </c:pt>
                <c:pt idx="12">
                  <c:v>173.9386981</c:v>
                </c:pt>
                <c:pt idx="13">
                  <c:v>175.15566299999998</c:v>
                </c:pt>
                <c:pt idx="14">
                  <c:v>175.2810572</c:v>
                </c:pt>
                <c:pt idx="15">
                  <c:v>174.01528099999996</c:v>
                </c:pt>
                <c:pt idx="16">
                  <c:v>172.4175838</c:v>
                </c:pt>
                <c:pt idx="17">
                  <c:v>172.1942646</c:v>
                </c:pt>
                <c:pt idx="18">
                  <c:v>171.64574499999998</c:v>
                </c:pt>
                <c:pt idx="19">
                  <c:v>174.33081600000006</c:v>
                </c:pt>
                <c:pt idx="20">
                  <c:v>174.76765220000001</c:v>
                </c:pt>
                <c:pt idx="21">
                  <c:v>177.0175886</c:v>
                </c:pt>
                <c:pt idx="22">
                  <c:v>174.11273540000005</c:v>
                </c:pt>
                <c:pt idx="23">
                  <c:v>174.99590560000004</c:v>
                </c:pt>
                <c:pt idx="24">
                  <c:v>174.5167844</c:v>
                </c:pt>
                <c:pt idx="25">
                  <c:v>173.8093301</c:v>
                </c:pt>
                <c:pt idx="26">
                  <c:v>173.06017969999996</c:v>
                </c:pt>
                <c:pt idx="27">
                  <c:v>172.44055260000005</c:v>
                </c:pt>
                <c:pt idx="28">
                  <c:v>173.7146726</c:v>
                </c:pt>
                <c:pt idx="29">
                  <c:v>173.33056290000002</c:v>
                </c:pt>
                <c:pt idx="30">
                  <c:v>174.5188005</c:v>
                </c:pt>
                <c:pt idx="31">
                  <c:v>177.3718382</c:v>
                </c:pt>
                <c:pt idx="32">
                  <c:v>177.50563889999998</c:v>
                </c:pt>
                <c:pt idx="33">
                  <c:v>177.1831293</c:v>
                </c:pt>
                <c:pt idx="34">
                  <c:v>176.33985050000004</c:v>
                </c:pt>
                <c:pt idx="35">
                  <c:v>174.6286497</c:v>
                </c:pt>
                <c:pt idx="36">
                  <c:v>174.28433800000002</c:v>
                </c:pt>
                <c:pt idx="37">
                  <c:v>176.21987660000002</c:v>
                </c:pt>
                <c:pt idx="38">
                  <c:v>175.22609909999994</c:v>
                </c:pt>
                <c:pt idx="39">
                  <c:v>172.9757735</c:v>
                </c:pt>
                <c:pt idx="40">
                  <c:v>169.7276315</c:v>
                </c:pt>
                <c:pt idx="41">
                  <c:v>165.3553634</c:v>
                </c:pt>
                <c:pt idx="42">
                  <c:v>164.43606190000003</c:v>
                </c:pt>
                <c:pt idx="43">
                  <c:v>160.7927753</c:v>
                </c:pt>
                <c:pt idx="44">
                  <c:v>159.3484768747951</c:v>
                </c:pt>
                <c:pt idx="45">
                  <c:v>159.2884329</c:v>
                </c:pt>
                <c:pt idx="46">
                  <c:v>157.41584840000002</c:v>
                </c:pt>
                <c:pt idx="47">
                  <c:v>156.8762589</c:v>
                </c:pt>
                <c:pt idx="48">
                  <c:v>155.96514919999998</c:v>
                </c:pt>
                <c:pt idx="49">
                  <c:v>156.18424859999996</c:v>
                </c:pt>
                <c:pt idx="50">
                  <c:v>158.3886924</c:v>
                </c:pt>
                <c:pt idx="51">
                  <c:v>159.3829199</c:v>
                </c:pt>
                <c:pt idx="52">
                  <c:v>159.5983643</c:v>
                </c:pt>
              </c:numCache>
            </c:numRef>
          </c:val>
          <c:smooth val="0"/>
        </c:ser>
        <c:ser>
          <c:idx val="4"/>
          <c:order val="4"/>
          <c:tx>
            <c:v>2010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'EU-Poultry'!$O$3:$O$55</c:f>
              <c:numCache>
                <c:ptCount val="53"/>
                <c:pt idx="0">
                  <c:v>158.70580389999998</c:v>
                </c:pt>
                <c:pt idx="1">
                  <c:v>159.6758712</c:v>
                </c:pt>
                <c:pt idx="2">
                  <c:v>158.1625381</c:v>
                </c:pt>
                <c:pt idx="3">
                  <c:v>158.27343219999997</c:v>
                </c:pt>
                <c:pt idx="4">
                  <c:v>156.68636130000002</c:v>
                </c:pt>
                <c:pt idx="5">
                  <c:v>155.53585940000002</c:v>
                </c:pt>
                <c:pt idx="6">
                  <c:v>155.61712429999997</c:v>
                </c:pt>
                <c:pt idx="7">
                  <c:v>157.08945579999997</c:v>
                </c:pt>
                <c:pt idx="8">
                  <c:v>158.35978490000002</c:v>
                </c:pt>
                <c:pt idx="9">
                  <c:v>160.20106199999998</c:v>
                </c:pt>
                <c:pt idx="10">
                  <c:v>162.1374762</c:v>
                </c:pt>
                <c:pt idx="11">
                  <c:v>163.39397049999997</c:v>
                </c:pt>
                <c:pt idx="12">
                  <c:v>163.45677809999998</c:v>
                </c:pt>
                <c:pt idx="13">
                  <c:v>165.3775249</c:v>
                </c:pt>
                <c:pt idx="14">
                  <c:v>163.30034659999998</c:v>
                </c:pt>
                <c:pt idx="15">
                  <c:v>162.59635620000003</c:v>
                </c:pt>
                <c:pt idx="16">
                  <c:v>163.4329911</c:v>
                </c:pt>
                <c:pt idx="17">
                  <c:v>162.6149561</c:v>
                </c:pt>
                <c:pt idx="18">
                  <c:v>162.3851074</c:v>
                </c:pt>
                <c:pt idx="19">
                  <c:v>162.0961992</c:v>
                </c:pt>
                <c:pt idx="20">
                  <c:v>163.011106</c:v>
                </c:pt>
                <c:pt idx="21">
                  <c:v>164.26960199999996</c:v>
                </c:pt>
                <c:pt idx="22">
                  <c:v>165.495049</c:v>
                </c:pt>
              </c:numCache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1" i="0" u="none" baseline="0"/>
            </a:pPr>
          </a:p>
        </c:txPr>
        <c:crossAx val="40592341"/>
        <c:crosses val="autoZero"/>
        <c:auto val="1"/>
        <c:lblOffset val="100"/>
        <c:tickLblSkip val="3"/>
        <c:noMultiLvlLbl val="0"/>
      </c:catAx>
      <c:valAx>
        <c:axId val="40592341"/>
        <c:scaling>
          <c:orientation val="minMax"/>
          <c:max val="194"/>
          <c:min val="1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€uro/ 100kg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/>
            </a:pPr>
          </a:p>
        </c:txPr>
        <c:crossAx val="45102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"/>
          <c:y val="0.77325"/>
          <c:w val="0.804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FF"/>
                </a:solidFill>
              </a:rPr>
              <a:t>Percentual change of Egg prices 
May 2010</a:t>
            </a:r>
          </a:p>
        </c:rich>
      </c:tx>
      <c:layout>
        <c:manualLayout>
          <c:xMode val="factor"/>
          <c:yMode val="factor"/>
          <c:x val="0.03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Graphs!$C$70</c:f>
              <c:strCache>
                <c:ptCount val="1"/>
                <c:pt idx="0">
                  <c:v>- 1 year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cat>
            <c:strRef>
              <c:f>Graphs!$A$72:$A$99</c:f>
              <c:strCache/>
            </c:strRef>
          </c:cat>
          <c:val>
            <c:numRef>
              <c:f>Graphs!$C$72:$C$99</c:f>
              <c:numCache/>
            </c:numRef>
          </c:val>
        </c:ser>
        <c:ser>
          <c:idx val="1"/>
          <c:order val="1"/>
          <c:tx>
            <c:strRef>
              <c:f>Graphs!$D$70</c:f>
              <c:strCache>
                <c:ptCount val="1"/>
                <c:pt idx="0">
                  <c:v>- 1 month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17"/>
            <c:invertIfNegative val="0"/>
            <c:spPr>
              <a:solidFill>
                <a:srgbClr val="FFFF00"/>
              </a:solidFill>
            </c:spPr>
          </c:dPt>
          <c:cat>
            <c:multiLvlStrRef>
              <c:f>Graphs!$A$72:$B$99</c:f>
              <c:multiLvlStrCache/>
            </c:multiLvlStrRef>
          </c:cat>
          <c:val>
            <c:numRef>
              <c:f>Graphs!$D$72:$D$99</c:f>
              <c:numCache/>
            </c:numRef>
          </c:val>
        </c:ser>
        <c:gapWidth val="100"/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/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0.2"/>
          <c:min val="-0.3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9786750"/>
        <c:crossesAt val="1"/>
        <c:crossBetween val="between"/>
        <c:dispUnits/>
        <c:majorUnit val="0.07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198"/>
          <c:w val="0.151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2</xdr:row>
      <xdr:rowOff>142875</xdr:rowOff>
    </xdr:from>
    <xdr:to>
      <xdr:col>30</xdr:col>
      <xdr:colOff>152400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0591800" y="600075"/>
        <a:ext cx="7848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257175</xdr:colOff>
      <xdr:row>63</xdr:row>
      <xdr:rowOff>47625</xdr:rowOff>
    </xdr:from>
    <xdr:to>
      <xdr:col>29</xdr:col>
      <xdr:colOff>533400</xdr:colOff>
      <xdr:row>88</xdr:row>
      <xdr:rowOff>123825</xdr:rowOff>
    </xdr:to>
    <xdr:graphicFrame>
      <xdr:nvGraphicFramePr>
        <xdr:cNvPr id="2" name="Chart 2"/>
        <xdr:cNvGraphicFramePr/>
      </xdr:nvGraphicFramePr>
      <xdr:xfrm>
        <a:off x="11229975" y="10496550"/>
        <a:ext cx="69818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</xdr:row>
      <xdr:rowOff>85725</xdr:rowOff>
    </xdr:from>
    <xdr:to>
      <xdr:col>30</xdr:col>
      <xdr:colOff>9525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1210925" y="542925"/>
        <a:ext cx="7848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219075</xdr:colOff>
      <xdr:row>61</xdr:row>
      <xdr:rowOff>66675</xdr:rowOff>
    </xdr:from>
    <xdr:to>
      <xdr:col>27</xdr:col>
      <xdr:colOff>485775</xdr:colOff>
      <xdr:row>86</xdr:row>
      <xdr:rowOff>104775</xdr:rowOff>
    </xdr:to>
    <xdr:graphicFrame>
      <xdr:nvGraphicFramePr>
        <xdr:cNvPr id="2" name="Chart 2"/>
        <xdr:cNvGraphicFramePr/>
      </xdr:nvGraphicFramePr>
      <xdr:xfrm>
        <a:off x="10734675" y="10191750"/>
        <a:ext cx="69723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0.825</cdr:y>
    </cdr:from>
    <cdr:to>
      <cdr:x>0.8015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3876675"/>
          <a:ext cx="3352800" cy="54292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Berlin Sans FB Demi"/>
              <a:ea typeface="Berlin Sans FB Demi"/>
              <a:cs typeface="Berlin Sans FB Demi"/>
            </a:rPr>
            <a:t>Germany:  New series. </a:t>
          </a:r>
          <a:r>
            <a:rPr lang="en-US" cap="none" sz="1000" b="1" i="0" u="none" baseline="0">
              <a:latin typeface="Berlin Sans FB Demi"/>
              <a:ea typeface="Berlin Sans FB Demi"/>
              <a:cs typeface="Berlin Sans FB Demi"/>
            </a:rPr>
            <a:t>Red bar is comparisson of barn eggs (2010) with cage eggs (2009). Until  Easter high German prices. After Easter German prices dropped.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9</xdr:col>
      <xdr:colOff>504825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76200" y="228600"/>
        <a:ext cx="59150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66675</xdr:rowOff>
    </xdr:from>
    <xdr:to>
      <xdr:col>9</xdr:col>
      <xdr:colOff>523875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47625" y="5276850"/>
        <a:ext cx="59626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533400</xdr:colOff>
      <xdr:row>20</xdr:row>
      <xdr:rowOff>152400</xdr:rowOff>
    </xdr:to>
    <xdr:graphicFrame>
      <xdr:nvGraphicFramePr>
        <xdr:cNvPr id="3" name="Chart 3"/>
        <xdr:cNvGraphicFramePr/>
      </xdr:nvGraphicFramePr>
      <xdr:xfrm>
        <a:off x="6705600" y="161925"/>
        <a:ext cx="48006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18</xdr:col>
      <xdr:colOff>495300</xdr:colOff>
      <xdr:row>49</xdr:row>
      <xdr:rowOff>104775</xdr:rowOff>
    </xdr:to>
    <xdr:graphicFrame>
      <xdr:nvGraphicFramePr>
        <xdr:cNvPr id="4" name="Chart 4"/>
        <xdr:cNvGraphicFramePr/>
      </xdr:nvGraphicFramePr>
      <xdr:xfrm>
        <a:off x="6705600" y="5210175"/>
        <a:ext cx="47625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71</xdr:row>
      <xdr:rowOff>76200</xdr:rowOff>
    </xdr:from>
    <xdr:to>
      <xdr:col>14</xdr:col>
      <xdr:colOff>552450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2524125" y="11601450"/>
        <a:ext cx="6562725" cy="4705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95250</xdr:colOff>
      <xdr:row>101</xdr:row>
      <xdr:rowOff>47625</xdr:rowOff>
    </xdr:from>
    <xdr:to>
      <xdr:col>14</xdr:col>
      <xdr:colOff>561975</xdr:colOff>
      <xdr:row>132</xdr:row>
      <xdr:rowOff>104775</xdr:rowOff>
    </xdr:to>
    <xdr:graphicFrame>
      <xdr:nvGraphicFramePr>
        <xdr:cNvPr id="6" name="Chart 6"/>
        <xdr:cNvGraphicFramePr/>
      </xdr:nvGraphicFramePr>
      <xdr:xfrm>
        <a:off x="2533650" y="16430625"/>
        <a:ext cx="6562725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%20BO%20WEB_d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%20B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 week"/>
      <sheetName val="Egg month"/>
      <sheetName val="Pol week"/>
      <sheetName val="Pol month"/>
    </sheetNames>
    <sheetDataSet>
      <sheetData sheetId="0">
        <row r="6">
          <cell r="B6" t="str">
            <v>MN/100 KG</v>
          </cell>
        </row>
        <row r="8">
          <cell r="B8" t="str">
            <v>Belgique</v>
          </cell>
        </row>
        <row r="9">
          <cell r="B9" t="str">
            <v>République tchèque</v>
          </cell>
        </row>
        <row r="10">
          <cell r="B10" t="str">
            <v>République tchèque</v>
          </cell>
        </row>
        <row r="11">
          <cell r="B11" t="str">
            <v>Danemark</v>
          </cell>
        </row>
        <row r="12">
          <cell r="B12" t="str">
            <v>Danemark</v>
          </cell>
        </row>
        <row r="13">
          <cell r="B13" t="str">
            <v>Allemagne</v>
          </cell>
        </row>
        <row r="14">
          <cell r="B14" t="str">
            <v>Estonie</v>
          </cell>
        </row>
        <row r="15">
          <cell r="B15" t="str">
            <v>Estonie</v>
          </cell>
        </row>
        <row r="16">
          <cell r="B16" t="str">
            <v>Grèce</v>
          </cell>
        </row>
        <row r="17">
          <cell r="B17" t="str">
            <v>Espagne</v>
          </cell>
        </row>
        <row r="18">
          <cell r="B18" t="str">
            <v>France</v>
          </cell>
        </row>
        <row r="19">
          <cell r="B19" t="str">
            <v>Irlande</v>
          </cell>
        </row>
        <row r="20">
          <cell r="B20" t="str">
            <v>Italie</v>
          </cell>
        </row>
        <row r="21">
          <cell r="B21" t="str">
            <v>Chypre</v>
          </cell>
        </row>
        <row r="22">
          <cell r="B22" t="str">
            <v>Lettonie</v>
          </cell>
        </row>
        <row r="23">
          <cell r="B23" t="str">
            <v>Lettonie</v>
          </cell>
        </row>
        <row r="24">
          <cell r="B24" t="str">
            <v>Lituanie</v>
          </cell>
        </row>
        <row r="25">
          <cell r="B25" t="str">
            <v>Lituanie</v>
          </cell>
        </row>
        <row r="26">
          <cell r="B26" t="str">
            <v>Hongrie</v>
          </cell>
        </row>
        <row r="27">
          <cell r="B27" t="str">
            <v>Hongrie</v>
          </cell>
        </row>
        <row r="28">
          <cell r="B28" t="str">
            <v>Malte</v>
          </cell>
        </row>
        <row r="29">
          <cell r="B29" t="str">
            <v>Pays-Bas</v>
          </cell>
        </row>
        <row r="30">
          <cell r="B30" t="str">
            <v>Autriche</v>
          </cell>
        </row>
        <row r="31">
          <cell r="B31" t="str">
            <v>Pologne</v>
          </cell>
        </row>
        <row r="32">
          <cell r="B32" t="str">
            <v>Pologne</v>
          </cell>
        </row>
        <row r="33">
          <cell r="B33" t="str">
            <v>Portugal</v>
          </cell>
        </row>
        <row r="34">
          <cell r="B34" t="str">
            <v>Slovenie</v>
          </cell>
        </row>
        <row r="35">
          <cell r="B35" t="str">
            <v>Slovaquie</v>
          </cell>
        </row>
        <row r="36">
          <cell r="B36" t="str">
            <v>Finlande</v>
          </cell>
        </row>
        <row r="38">
          <cell r="B38" t="str">
            <v>Suède</v>
          </cell>
        </row>
        <row r="40">
          <cell r="B40" t="str">
            <v>Royaume-Uni</v>
          </cell>
        </row>
      </sheetData>
      <sheetData sheetId="1">
        <row r="5">
          <cell r="B5" t="str">
            <v>MN/100 KG</v>
          </cell>
        </row>
        <row r="6">
          <cell r="C6" t="str">
            <v>EUR</v>
          </cell>
        </row>
        <row r="7">
          <cell r="C7" t="str">
            <v>EUR</v>
          </cell>
        </row>
        <row r="8">
          <cell r="C8" t="str">
            <v>CZK</v>
          </cell>
        </row>
        <row r="9">
          <cell r="C9" t="str">
            <v>EUR</v>
          </cell>
        </row>
        <row r="10">
          <cell r="C10" t="str">
            <v>DKK</v>
          </cell>
        </row>
        <row r="11">
          <cell r="C11" t="str">
            <v>EUR</v>
          </cell>
        </row>
        <row r="12">
          <cell r="C12" t="str">
            <v>EUR</v>
          </cell>
        </row>
        <row r="13">
          <cell r="C13" t="str">
            <v>EEK</v>
          </cell>
        </row>
        <row r="14">
          <cell r="C14" t="str">
            <v>EUR</v>
          </cell>
        </row>
        <row r="15">
          <cell r="C15" t="str">
            <v>EUR</v>
          </cell>
        </row>
        <row r="16">
          <cell r="C16" t="str">
            <v>EUR</v>
          </cell>
        </row>
        <row r="17">
          <cell r="C17" t="str">
            <v>EUR</v>
          </cell>
        </row>
        <row r="18">
          <cell r="C18" t="str">
            <v>EUR</v>
          </cell>
        </row>
        <row r="19">
          <cell r="C19" t="str">
            <v>EUR</v>
          </cell>
        </row>
        <row r="20">
          <cell r="C20" t="str">
            <v>EUR</v>
          </cell>
        </row>
        <row r="21">
          <cell r="C21" t="str">
            <v>LVL</v>
          </cell>
        </row>
        <row r="22">
          <cell r="C22" t="str">
            <v>EUR</v>
          </cell>
        </row>
        <row r="23">
          <cell r="C23" t="str">
            <v>LTL</v>
          </cell>
        </row>
        <row r="24">
          <cell r="C24" t="str">
            <v>EUR</v>
          </cell>
        </row>
        <row r="25">
          <cell r="C25" t="str">
            <v>HUF</v>
          </cell>
        </row>
        <row r="26">
          <cell r="C26" t="str">
            <v>EUR</v>
          </cell>
        </row>
        <row r="27">
          <cell r="C27" t="str">
            <v>EUR</v>
          </cell>
        </row>
        <row r="28">
          <cell r="C28" t="str">
            <v>EUR</v>
          </cell>
        </row>
        <row r="29">
          <cell r="C29" t="str">
            <v>EUR</v>
          </cell>
        </row>
        <row r="30">
          <cell r="C30" t="str">
            <v>PLN</v>
          </cell>
        </row>
        <row r="31">
          <cell r="C31" t="str">
            <v>EUR</v>
          </cell>
        </row>
        <row r="32">
          <cell r="C32" t="str">
            <v>EUR</v>
          </cell>
        </row>
        <row r="35">
          <cell r="C35" t="str">
            <v>EUR</v>
          </cell>
        </row>
        <row r="40">
          <cell r="C40" t="str">
            <v>EUR</v>
          </cell>
        </row>
        <row r="42">
          <cell r="B42" t="str">
            <v>Bulgaria</v>
          </cell>
        </row>
      </sheetData>
      <sheetData sheetId="2">
        <row r="6">
          <cell r="B6" t="str">
            <v>MN/100 KG</v>
          </cell>
        </row>
        <row r="8">
          <cell r="B8" t="str">
            <v>Belgique</v>
          </cell>
        </row>
        <row r="9">
          <cell r="B9" t="str">
            <v>République tchèque</v>
          </cell>
        </row>
        <row r="11">
          <cell r="B11" t="str">
            <v>Danemark</v>
          </cell>
        </row>
        <row r="13">
          <cell r="B13" t="str">
            <v>Allemagne</v>
          </cell>
        </row>
        <row r="14">
          <cell r="B14" t="str">
            <v>Estonie</v>
          </cell>
        </row>
        <row r="16">
          <cell r="B16" t="str">
            <v>Grèce</v>
          </cell>
        </row>
        <row r="17">
          <cell r="B17" t="str">
            <v>Espagne</v>
          </cell>
        </row>
        <row r="18">
          <cell r="B18" t="str">
            <v>France</v>
          </cell>
        </row>
        <row r="19">
          <cell r="B19" t="str">
            <v>Irlande</v>
          </cell>
        </row>
        <row r="20">
          <cell r="B20" t="str">
            <v>Italie</v>
          </cell>
        </row>
        <row r="21">
          <cell r="B21" t="str">
            <v>Chypre</v>
          </cell>
        </row>
        <row r="22">
          <cell r="B22" t="str">
            <v>Lettonie</v>
          </cell>
        </row>
        <row r="24">
          <cell r="B24" t="str">
            <v>Lituanie</v>
          </cell>
        </row>
        <row r="26">
          <cell r="B26" t="str">
            <v>Hongrie</v>
          </cell>
        </row>
        <row r="28">
          <cell r="B28" t="str">
            <v>Malte</v>
          </cell>
        </row>
        <row r="29">
          <cell r="B29" t="str">
            <v>Pays-Bas</v>
          </cell>
        </row>
        <row r="30">
          <cell r="B30" t="str">
            <v>Autriche</v>
          </cell>
        </row>
        <row r="31">
          <cell r="B31" t="str">
            <v>Pologne</v>
          </cell>
        </row>
        <row r="33">
          <cell r="B33" t="str">
            <v>Portugal</v>
          </cell>
        </row>
        <row r="34">
          <cell r="B34" t="str">
            <v>Slovenie</v>
          </cell>
        </row>
        <row r="35">
          <cell r="B35" t="str">
            <v>Slovaquie</v>
          </cell>
        </row>
        <row r="36">
          <cell r="B36" t="str">
            <v>Finlande</v>
          </cell>
        </row>
        <row r="38">
          <cell r="B38" t="str">
            <v>Suède</v>
          </cell>
        </row>
        <row r="40">
          <cell r="B40" t="str">
            <v>Royaume-Uni</v>
          </cell>
        </row>
        <row r="42">
          <cell r="C42" t="str">
            <v>EUR</v>
          </cell>
        </row>
      </sheetData>
      <sheetData sheetId="3">
        <row r="5">
          <cell r="B5" t="str">
            <v>MN/100 KG</v>
          </cell>
        </row>
        <row r="6">
          <cell r="B6" t="str">
            <v>Belgique</v>
          </cell>
          <cell r="C6" t="str">
            <v>EUR</v>
          </cell>
        </row>
        <row r="7">
          <cell r="B7" t="str">
            <v>République tchèque</v>
          </cell>
          <cell r="C7" t="str">
            <v>EUR</v>
          </cell>
        </row>
        <row r="8">
          <cell r="C8" t="str">
            <v>CZK</v>
          </cell>
        </row>
        <row r="9">
          <cell r="B9" t="str">
            <v>Danemark</v>
          </cell>
          <cell r="C9" t="str">
            <v>EUR</v>
          </cell>
        </row>
        <row r="10">
          <cell r="C10" t="str">
            <v>DKK</v>
          </cell>
        </row>
        <row r="11">
          <cell r="B11" t="str">
            <v>Allemagne</v>
          </cell>
          <cell r="C11" t="str">
            <v>EUR</v>
          </cell>
        </row>
        <row r="12">
          <cell r="B12" t="str">
            <v>Estonie</v>
          </cell>
          <cell r="C12" t="str">
            <v>EUR</v>
          </cell>
        </row>
        <row r="13">
          <cell r="C13" t="str">
            <v>EEK</v>
          </cell>
        </row>
        <row r="14">
          <cell r="B14" t="str">
            <v>Grèce</v>
          </cell>
          <cell r="C14" t="str">
            <v>EUR</v>
          </cell>
        </row>
        <row r="15">
          <cell r="B15" t="str">
            <v>Espagne</v>
          </cell>
          <cell r="C15" t="str">
            <v>EUR</v>
          </cell>
        </row>
        <row r="16">
          <cell r="B16" t="str">
            <v>France</v>
          </cell>
          <cell r="C16" t="str">
            <v>EUR</v>
          </cell>
        </row>
        <row r="17">
          <cell r="B17" t="str">
            <v>Irlande</v>
          </cell>
          <cell r="C17" t="str">
            <v>EUR</v>
          </cell>
        </row>
        <row r="18">
          <cell r="B18" t="str">
            <v>Italie</v>
          </cell>
          <cell r="C18" t="str">
            <v>EUR</v>
          </cell>
        </row>
        <row r="19">
          <cell r="B19" t="str">
            <v>Chypre</v>
          </cell>
          <cell r="C19" t="str">
            <v>EUR</v>
          </cell>
        </row>
        <row r="20">
          <cell r="B20" t="str">
            <v>Lettonie</v>
          </cell>
          <cell r="C20" t="str">
            <v>EUR</v>
          </cell>
        </row>
        <row r="21">
          <cell r="C21" t="str">
            <v>LVL</v>
          </cell>
        </row>
        <row r="22">
          <cell r="B22" t="str">
            <v>Lituanie</v>
          </cell>
          <cell r="C22" t="str">
            <v>EUR</v>
          </cell>
        </row>
        <row r="23">
          <cell r="C23" t="str">
            <v>LTL</v>
          </cell>
        </row>
        <row r="24">
          <cell r="B24" t="str">
            <v>Hongrie</v>
          </cell>
          <cell r="C24" t="str">
            <v>EUR</v>
          </cell>
        </row>
        <row r="25">
          <cell r="C25" t="str">
            <v>HUF</v>
          </cell>
        </row>
        <row r="26">
          <cell r="B26" t="str">
            <v>Malte</v>
          </cell>
          <cell r="C26" t="str">
            <v>EUR</v>
          </cell>
        </row>
        <row r="27">
          <cell r="B27" t="str">
            <v>Pays-Bas</v>
          </cell>
          <cell r="C27" t="str">
            <v>EUR</v>
          </cell>
        </row>
        <row r="28">
          <cell r="B28" t="str">
            <v>Autriche</v>
          </cell>
          <cell r="C28" t="str">
            <v>EUR</v>
          </cell>
        </row>
        <row r="29">
          <cell r="B29" t="str">
            <v>Pologne</v>
          </cell>
          <cell r="C29" t="str">
            <v>EUR</v>
          </cell>
        </row>
        <row r="30">
          <cell r="C30" t="str">
            <v>PLN</v>
          </cell>
        </row>
        <row r="31">
          <cell r="B31" t="str">
            <v>Portugal</v>
          </cell>
          <cell r="C31" t="str">
            <v>EUR</v>
          </cell>
        </row>
        <row r="32">
          <cell r="B32" t="str">
            <v>Slovenie</v>
          </cell>
          <cell r="C32" t="str">
            <v>EUR</v>
          </cell>
        </row>
        <row r="33">
          <cell r="C33" t="str">
            <v>EUR</v>
          </cell>
        </row>
        <row r="34">
          <cell r="B34" t="str">
            <v>Slovaquie</v>
          </cell>
        </row>
        <row r="35">
          <cell r="B35" t="str">
            <v>Finlande</v>
          </cell>
          <cell r="C35" t="str">
            <v>EUR</v>
          </cell>
        </row>
        <row r="36">
          <cell r="B36" t="str">
            <v>Suède</v>
          </cell>
          <cell r="C36" t="str">
            <v>EUR</v>
          </cell>
        </row>
        <row r="37">
          <cell r="C37" t="str">
            <v>SEK</v>
          </cell>
        </row>
        <row r="38">
          <cell r="B38" t="str">
            <v>Royaume-Uni</v>
          </cell>
          <cell r="C38" t="str">
            <v>EUR</v>
          </cell>
        </row>
        <row r="39">
          <cell r="C39" t="str">
            <v>GBP</v>
          </cell>
        </row>
        <row r="40">
          <cell r="B40" t="str">
            <v>EU</v>
          </cell>
          <cell r="C40" t="str">
            <v>EUR</v>
          </cell>
        </row>
        <row r="43">
          <cell r="B43" t="str">
            <v>Romania</v>
          </cell>
          <cell r="C43" t="str">
            <v>EUR</v>
          </cell>
        </row>
        <row r="44">
          <cell r="C44" t="str">
            <v>RON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g week"/>
      <sheetName val="Egg month"/>
      <sheetName val="Pol week"/>
      <sheetName val="Pol month"/>
    </sheetNames>
    <sheetDataSet>
      <sheetData sheetId="0">
        <row r="6">
          <cell r="D6">
            <v>40259</v>
          </cell>
          <cell r="E6">
            <v>40266</v>
          </cell>
          <cell r="F6">
            <v>40273</v>
          </cell>
          <cell r="G6">
            <v>40280</v>
          </cell>
          <cell r="H6">
            <v>40287</v>
          </cell>
          <cell r="I6">
            <v>40294</v>
          </cell>
          <cell r="J6">
            <v>40301</v>
          </cell>
          <cell r="K6">
            <v>40308</v>
          </cell>
          <cell r="L6">
            <v>40315</v>
          </cell>
          <cell r="M6">
            <v>40322</v>
          </cell>
          <cell r="N6">
            <v>40329</v>
          </cell>
          <cell r="O6">
            <v>40336</v>
          </cell>
        </row>
        <row r="7">
          <cell r="D7">
            <v>40265</v>
          </cell>
          <cell r="E7">
            <v>40272</v>
          </cell>
          <cell r="F7">
            <v>40279</v>
          </cell>
          <cell r="G7">
            <v>40286</v>
          </cell>
          <cell r="H7">
            <v>40293</v>
          </cell>
          <cell r="I7">
            <v>40300</v>
          </cell>
          <cell r="J7">
            <v>40307</v>
          </cell>
          <cell r="K7">
            <v>40314</v>
          </cell>
          <cell r="L7">
            <v>40321</v>
          </cell>
          <cell r="M7">
            <v>40328</v>
          </cell>
          <cell r="N7">
            <v>40335</v>
          </cell>
          <cell r="O7">
            <v>40342</v>
          </cell>
        </row>
        <row r="8">
          <cell r="D8">
            <v>125.73</v>
          </cell>
          <cell r="E8">
            <v>122.39</v>
          </cell>
          <cell r="F8">
            <v>115.49</v>
          </cell>
          <cell r="G8">
            <v>108.66</v>
          </cell>
          <cell r="H8">
            <v>101.52</v>
          </cell>
          <cell r="I8">
            <v>101.52</v>
          </cell>
          <cell r="J8">
            <v>87.95</v>
          </cell>
          <cell r="K8">
            <v>81.44</v>
          </cell>
          <cell r="L8">
            <v>78.03</v>
          </cell>
          <cell r="M8">
            <v>76.84</v>
          </cell>
          <cell r="N8">
            <v>76.92</v>
          </cell>
          <cell r="O8">
            <v>79.22</v>
          </cell>
        </row>
        <row r="9">
          <cell r="D9">
            <v>119.2817</v>
          </cell>
          <cell r="E9">
            <v>118.16730000000001</v>
          </cell>
          <cell r="F9">
            <v>117.4659</v>
          </cell>
          <cell r="G9">
            <v>117.28790000000001</v>
          </cell>
          <cell r="H9">
            <v>116.23450000000001</v>
          </cell>
          <cell r="I9">
            <v>112.5142</v>
          </cell>
          <cell r="J9">
            <v>103.2204</v>
          </cell>
          <cell r="K9">
            <v>101.9585</v>
          </cell>
          <cell r="L9">
            <v>99.9197</v>
          </cell>
          <cell r="M9">
            <v>99.3109</v>
          </cell>
          <cell r="N9">
            <v>93.1918</v>
          </cell>
          <cell r="O9">
            <v>99.8431</v>
          </cell>
        </row>
        <row r="10">
          <cell r="D10">
            <v>3030.59</v>
          </cell>
          <cell r="E10">
            <v>3003.29</v>
          </cell>
          <cell r="F10">
            <v>2969.52</v>
          </cell>
          <cell r="G10">
            <v>2949.64</v>
          </cell>
          <cell r="H10">
            <v>2942.36</v>
          </cell>
          <cell r="I10">
            <v>2869.32</v>
          </cell>
          <cell r="J10">
            <v>2663.16</v>
          </cell>
          <cell r="K10">
            <v>2605.84</v>
          </cell>
          <cell r="L10">
            <v>2568.75</v>
          </cell>
          <cell r="M10">
            <v>2553.24</v>
          </cell>
          <cell r="N10">
            <v>2403.71</v>
          </cell>
          <cell r="O10">
            <v>2583.37</v>
          </cell>
        </row>
        <row r="11">
          <cell r="D11">
            <v>178.46890000000002</v>
          </cell>
          <cell r="E11">
            <v>178.4032</v>
          </cell>
          <cell r="F11">
            <v>178.40210000000002</v>
          </cell>
          <cell r="G11">
            <v>178.4254</v>
          </cell>
          <cell r="H11">
            <v>178.4401</v>
          </cell>
          <cell r="I11">
            <v>178.44050000000001</v>
          </cell>
          <cell r="J11">
            <v>178.42440000000002</v>
          </cell>
          <cell r="K11">
            <v>178.4717</v>
          </cell>
          <cell r="L11">
            <v>178.46720000000002</v>
          </cell>
          <cell r="M11">
            <v>178.47</v>
          </cell>
          <cell r="N11">
            <v>178.4909</v>
          </cell>
          <cell r="O11">
            <v>178.5231</v>
          </cell>
        </row>
        <row r="12">
          <cell r="D12">
            <v>1328</v>
          </cell>
          <cell r="E12">
            <v>1328</v>
          </cell>
          <cell r="F12">
            <v>1328</v>
          </cell>
          <cell r="G12">
            <v>1328</v>
          </cell>
          <cell r="H12">
            <v>1328</v>
          </cell>
          <cell r="I12">
            <v>1328</v>
          </cell>
          <cell r="J12">
            <v>1328</v>
          </cell>
          <cell r="K12">
            <v>1328</v>
          </cell>
          <cell r="L12">
            <v>1328</v>
          </cell>
          <cell r="M12">
            <v>1328</v>
          </cell>
          <cell r="N12">
            <v>1328</v>
          </cell>
          <cell r="O12">
            <v>1328</v>
          </cell>
        </row>
        <row r="13">
          <cell r="D13">
            <v>168.57</v>
          </cell>
          <cell r="E13">
            <v>147.12</v>
          </cell>
          <cell r="F13">
            <v>136.44</v>
          </cell>
          <cell r="G13">
            <v>118.62</v>
          </cell>
          <cell r="H13">
            <v>114.63</v>
          </cell>
          <cell r="I13">
            <v>101.36</v>
          </cell>
          <cell r="J13">
            <v>92.38</v>
          </cell>
          <cell r="K13">
            <v>92.38</v>
          </cell>
          <cell r="L13">
            <v>100.37</v>
          </cell>
          <cell r="M13">
            <v>105.35</v>
          </cell>
          <cell r="N13">
            <v>110.08</v>
          </cell>
          <cell r="O13">
            <v>110.08</v>
          </cell>
        </row>
        <row r="14">
          <cell r="D14">
            <v>121.89800000000001</v>
          </cell>
          <cell r="E14">
            <v>114.61210000000001</v>
          </cell>
          <cell r="F14">
            <v>111.6</v>
          </cell>
          <cell r="G14">
            <v>111.48490000000001</v>
          </cell>
          <cell r="H14">
            <v>112.0991</v>
          </cell>
          <cell r="I14">
            <v>112.0991</v>
          </cell>
          <cell r="J14">
            <v>113.1971</v>
          </cell>
          <cell r="K14">
            <v>112.17840000000001</v>
          </cell>
          <cell r="L14">
            <v>111.4427</v>
          </cell>
          <cell r="M14">
            <v>108.78590000000001</v>
          </cell>
          <cell r="N14">
            <v>103.8091</v>
          </cell>
          <cell r="O14">
            <v>111.8793</v>
          </cell>
        </row>
        <row r="15">
          <cell r="D15">
            <v>1907.29</v>
          </cell>
          <cell r="E15">
            <v>1793.29</v>
          </cell>
          <cell r="F15">
            <v>1746.16</v>
          </cell>
          <cell r="G15">
            <v>1744.36</v>
          </cell>
          <cell r="H15">
            <v>1753.97</v>
          </cell>
          <cell r="I15">
            <v>1753.97</v>
          </cell>
          <cell r="J15">
            <v>1771.15</v>
          </cell>
          <cell r="K15">
            <v>1755.21</v>
          </cell>
          <cell r="L15">
            <v>1743.7</v>
          </cell>
          <cell r="M15">
            <v>1702.13</v>
          </cell>
          <cell r="N15">
            <v>1624.26</v>
          </cell>
          <cell r="O15">
            <v>1750.53</v>
          </cell>
        </row>
        <row r="16">
          <cell r="D16">
            <v>135</v>
          </cell>
          <cell r="E16">
            <v>134</v>
          </cell>
          <cell r="F16">
            <v>134</v>
          </cell>
          <cell r="G16">
            <v>140</v>
          </cell>
          <cell r="H16">
            <v>140</v>
          </cell>
          <cell r="I16">
            <v>140</v>
          </cell>
          <cell r="J16">
            <v>140</v>
          </cell>
          <cell r="K16">
            <v>140</v>
          </cell>
          <cell r="L16">
            <v>140</v>
          </cell>
          <cell r="M16">
            <v>140</v>
          </cell>
          <cell r="N16">
            <v>140</v>
          </cell>
          <cell r="O16">
            <v>140</v>
          </cell>
        </row>
        <row r="17">
          <cell r="D17">
            <v>116.35</v>
          </cell>
          <cell r="E17">
            <v>113.31</v>
          </cell>
          <cell r="F17">
            <v>110.89</v>
          </cell>
          <cell r="G17">
            <v>107.32</v>
          </cell>
          <cell r="H17">
            <v>104.04</v>
          </cell>
          <cell r="I17">
            <v>95.56</v>
          </cell>
          <cell r="J17">
            <v>90.54</v>
          </cell>
          <cell r="K17">
            <v>87.27</v>
          </cell>
          <cell r="L17">
            <v>85.41</v>
          </cell>
          <cell r="M17">
            <v>84.88</v>
          </cell>
          <cell r="N17">
            <v>84.27</v>
          </cell>
          <cell r="O17">
            <v>83.73</v>
          </cell>
        </row>
        <row r="18">
          <cell r="D18">
            <v>127.52</v>
          </cell>
          <cell r="E18">
            <v>122.44</v>
          </cell>
          <cell r="F18">
            <v>117.28</v>
          </cell>
          <cell r="G18">
            <v>115.22</v>
          </cell>
          <cell r="H18">
            <v>113.79</v>
          </cell>
          <cell r="I18">
            <v>105.77</v>
          </cell>
          <cell r="J18">
            <v>105.77</v>
          </cell>
          <cell r="K18">
            <v>96.09</v>
          </cell>
          <cell r="L18">
            <v>94.27</v>
          </cell>
          <cell r="M18">
            <v>93.71</v>
          </cell>
          <cell r="N18">
            <v>93.16</v>
          </cell>
          <cell r="O18">
            <v>93.08</v>
          </cell>
        </row>
        <row r="19">
          <cell r="D19">
            <v>133.59</v>
          </cell>
          <cell r="E19">
            <v>133.59</v>
          </cell>
          <cell r="F19">
            <v>133.26</v>
          </cell>
          <cell r="G19">
            <v>133.26</v>
          </cell>
          <cell r="H19">
            <v>133.26</v>
          </cell>
          <cell r="I19">
            <v>133.26</v>
          </cell>
          <cell r="J19">
            <v>133.26</v>
          </cell>
          <cell r="K19">
            <v>133.26</v>
          </cell>
          <cell r="L19">
            <v>133.26</v>
          </cell>
          <cell r="M19">
            <v>133.26</v>
          </cell>
          <cell r="N19">
            <v>133.26</v>
          </cell>
          <cell r="O19">
            <v>133.26</v>
          </cell>
        </row>
        <row r="20">
          <cell r="D20">
            <v>189.88</v>
          </cell>
          <cell r="E20">
            <v>189.88</v>
          </cell>
          <cell r="F20">
            <v>187.9</v>
          </cell>
          <cell r="G20">
            <v>182.94</v>
          </cell>
          <cell r="H20">
            <v>176.39</v>
          </cell>
          <cell r="I20">
            <v>171.63</v>
          </cell>
          <cell r="J20">
            <v>171.63</v>
          </cell>
          <cell r="K20">
            <v>170.44</v>
          </cell>
          <cell r="L20">
            <v>170.44</v>
          </cell>
          <cell r="M20">
            <v>170.44</v>
          </cell>
          <cell r="N20">
            <v>170.44</v>
          </cell>
          <cell r="O20">
            <v>169.64</v>
          </cell>
        </row>
        <row r="21">
          <cell r="D21">
            <v>167.47</v>
          </cell>
          <cell r="E21">
            <v>167.47</v>
          </cell>
          <cell r="F21">
            <v>167.47</v>
          </cell>
          <cell r="G21">
            <v>167.47</v>
          </cell>
          <cell r="H21">
            <v>164.6</v>
          </cell>
          <cell r="I21">
            <v>164.6</v>
          </cell>
          <cell r="J21">
            <v>164.4</v>
          </cell>
          <cell r="K21">
            <v>169.25</v>
          </cell>
          <cell r="L21">
            <v>162.57</v>
          </cell>
          <cell r="M21">
            <v>168.41</v>
          </cell>
          <cell r="N21">
            <v>168.41</v>
          </cell>
          <cell r="O21">
            <v>163.77</v>
          </cell>
        </row>
        <row r="22">
          <cell r="D22">
            <v>144.29760000000002</v>
          </cell>
          <cell r="E22">
            <v>131.1706</v>
          </cell>
          <cell r="F22">
            <v>121.08640000000001</v>
          </cell>
          <cell r="G22">
            <v>130.6678</v>
          </cell>
          <cell r="H22">
            <v>130.4737</v>
          </cell>
          <cell r="I22">
            <v>123.53110000000001</v>
          </cell>
          <cell r="J22">
            <v>123.8247</v>
          </cell>
          <cell r="K22">
            <v>128.7246</v>
          </cell>
          <cell r="L22">
            <v>128.1851</v>
          </cell>
          <cell r="M22">
            <v>116.67840000000001</v>
          </cell>
          <cell r="N22">
            <v>114.7381</v>
          </cell>
          <cell r="O22">
            <v>136.3238</v>
          </cell>
        </row>
        <row r="23">
          <cell r="D23">
            <v>102.14</v>
          </cell>
          <cell r="E23">
            <v>92.94</v>
          </cell>
          <cell r="F23">
            <v>85.66</v>
          </cell>
          <cell r="G23">
            <v>92.44</v>
          </cell>
          <cell r="H23">
            <v>92.34</v>
          </cell>
          <cell r="I23">
            <v>87.43</v>
          </cell>
          <cell r="J23">
            <v>87.56</v>
          </cell>
          <cell r="K23">
            <v>91.08</v>
          </cell>
          <cell r="L23">
            <v>90.68</v>
          </cell>
          <cell r="M23">
            <v>82.58</v>
          </cell>
          <cell r="N23">
            <v>81.31</v>
          </cell>
          <cell r="O23">
            <v>96.49</v>
          </cell>
        </row>
        <row r="24">
          <cell r="D24">
            <v>137.7665</v>
          </cell>
          <cell r="E24">
            <v>134.5661</v>
          </cell>
          <cell r="F24">
            <v>129.77</v>
          </cell>
          <cell r="G24">
            <v>128.7332</v>
          </cell>
          <cell r="H24">
            <v>121.9851</v>
          </cell>
          <cell r="I24">
            <v>124.94210000000001</v>
          </cell>
          <cell r="J24">
            <v>123.6735</v>
          </cell>
          <cell r="K24">
            <v>119.3263</v>
          </cell>
          <cell r="L24">
            <v>115.5584</v>
          </cell>
          <cell r="M24">
            <v>111.1764</v>
          </cell>
          <cell r="N24">
            <v>103.41460000000001</v>
          </cell>
          <cell r="O24">
            <v>102.0824</v>
          </cell>
        </row>
        <row r="25">
          <cell r="D25">
            <v>475.68</v>
          </cell>
          <cell r="E25">
            <v>464.63</v>
          </cell>
          <cell r="F25">
            <v>448.07</v>
          </cell>
          <cell r="G25">
            <v>444.49</v>
          </cell>
          <cell r="H25">
            <v>421.19</v>
          </cell>
          <cell r="I25">
            <v>431.4</v>
          </cell>
          <cell r="J25">
            <v>427.02</v>
          </cell>
          <cell r="K25">
            <v>412.01</v>
          </cell>
          <cell r="L25">
            <v>399</v>
          </cell>
          <cell r="M25">
            <v>383.87</v>
          </cell>
          <cell r="N25">
            <v>357.07</v>
          </cell>
          <cell r="O25">
            <v>352.47</v>
          </cell>
        </row>
        <row r="26">
          <cell r="D26">
            <v>127.69980000000001</v>
          </cell>
          <cell r="E26">
            <v>127.5438</v>
          </cell>
          <cell r="F26">
            <v>124.53540000000001</v>
          </cell>
          <cell r="G26">
            <v>121.4042</v>
          </cell>
          <cell r="H26">
            <v>122.2394</v>
          </cell>
          <cell r="I26">
            <v>121.3874</v>
          </cell>
          <cell r="J26">
            <v>115.3921</v>
          </cell>
          <cell r="K26">
            <v>112.57140000000001</v>
          </cell>
          <cell r="L26">
            <v>108.02090000000001</v>
          </cell>
          <cell r="M26">
            <v>105.908</v>
          </cell>
          <cell r="N26">
            <v>104.195</v>
          </cell>
          <cell r="O26">
            <v>100.5862</v>
          </cell>
        </row>
        <row r="27">
          <cell r="D27">
            <v>33757.08</v>
          </cell>
          <cell r="E27">
            <v>33835.92</v>
          </cell>
          <cell r="F27">
            <v>33185.84</v>
          </cell>
          <cell r="G27">
            <v>32091.29</v>
          </cell>
          <cell r="H27">
            <v>32328.66</v>
          </cell>
          <cell r="I27">
            <v>32366.04</v>
          </cell>
          <cell r="J27">
            <v>31777.34</v>
          </cell>
          <cell r="K27">
            <v>31027.4</v>
          </cell>
          <cell r="L27">
            <v>30191.69</v>
          </cell>
          <cell r="M27">
            <v>29385.07</v>
          </cell>
          <cell r="N27">
            <v>29096.61</v>
          </cell>
          <cell r="O27">
            <v>28447.78</v>
          </cell>
        </row>
        <row r="28">
          <cell r="D28">
            <v>106.08</v>
          </cell>
          <cell r="E28">
            <v>106.08</v>
          </cell>
          <cell r="F28">
            <v>106.08</v>
          </cell>
          <cell r="G28">
            <v>106.08</v>
          </cell>
          <cell r="H28">
            <v>93.06</v>
          </cell>
          <cell r="I28">
            <v>93.06</v>
          </cell>
          <cell r="J28">
            <v>92.59</v>
          </cell>
          <cell r="K28">
            <v>92.59</v>
          </cell>
          <cell r="L28">
            <v>92.59</v>
          </cell>
          <cell r="M28">
            <v>106.84</v>
          </cell>
          <cell r="N28">
            <v>106.84</v>
          </cell>
          <cell r="O28">
            <v>106.84</v>
          </cell>
        </row>
        <row r="29">
          <cell r="D29">
            <v>106</v>
          </cell>
          <cell r="E29">
            <v>103</v>
          </cell>
          <cell r="F29">
            <v>101</v>
          </cell>
          <cell r="G29">
            <v>90</v>
          </cell>
          <cell r="H29">
            <v>90</v>
          </cell>
          <cell r="I29">
            <v>90</v>
          </cell>
          <cell r="J29">
            <v>90</v>
          </cell>
          <cell r="K29">
            <v>73</v>
          </cell>
          <cell r="L29">
            <v>70</v>
          </cell>
          <cell r="M29">
            <v>70</v>
          </cell>
          <cell r="N29">
            <v>74</v>
          </cell>
          <cell r="O29">
            <v>74</v>
          </cell>
        </row>
        <row r="30">
          <cell r="D30">
            <v>170.64</v>
          </cell>
          <cell r="E30">
            <v>170.67</v>
          </cell>
          <cell r="F30">
            <v>170.34</v>
          </cell>
          <cell r="G30">
            <v>167.87</v>
          </cell>
          <cell r="H30">
            <v>165.36</v>
          </cell>
          <cell r="I30">
            <v>153.81</v>
          </cell>
          <cell r="J30">
            <v>152.19</v>
          </cell>
          <cell r="K30">
            <v>154</v>
          </cell>
          <cell r="L30">
            <v>153.21</v>
          </cell>
          <cell r="M30">
            <v>154.09</v>
          </cell>
          <cell r="N30">
            <v>152.43</v>
          </cell>
          <cell r="O30">
            <v>152.26</v>
          </cell>
        </row>
        <row r="31">
          <cell r="D31">
            <v>152.31570000000002</v>
          </cell>
          <cell r="E31">
            <v>152.949</v>
          </cell>
          <cell r="F31">
            <v>149.4853</v>
          </cell>
          <cell r="G31">
            <v>146.77</v>
          </cell>
          <cell r="H31">
            <v>137.3168</v>
          </cell>
          <cell r="I31">
            <v>137.6301</v>
          </cell>
          <cell r="J31">
            <v>127.44890000000001</v>
          </cell>
          <cell r="K31">
            <v>126.266</v>
          </cell>
          <cell r="L31">
            <v>119.1464</v>
          </cell>
          <cell r="M31">
            <v>118.42460000000001</v>
          </cell>
          <cell r="N31">
            <v>108.39150000000001</v>
          </cell>
          <cell r="O31">
            <v>108.39150000000001</v>
          </cell>
        </row>
        <row r="32">
          <cell r="D32">
            <v>593.05</v>
          </cell>
          <cell r="E32">
            <v>591.29</v>
          </cell>
          <cell r="F32">
            <v>575.92</v>
          </cell>
          <cell r="G32">
            <v>567.96</v>
          </cell>
          <cell r="H32">
            <v>533.16</v>
          </cell>
          <cell r="I32">
            <v>537.88</v>
          </cell>
          <cell r="J32">
            <v>513.65</v>
          </cell>
          <cell r="K32">
            <v>507.27</v>
          </cell>
          <cell r="L32">
            <v>486.48</v>
          </cell>
          <cell r="M32">
            <v>486.37</v>
          </cell>
          <cell r="N32">
            <v>446.2</v>
          </cell>
          <cell r="O32">
            <v>446.2</v>
          </cell>
        </row>
        <row r="33">
          <cell r="D33">
            <v>125</v>
          </cell>
          <cell r="E33">
            <v>125</v>
          </cell>
          <cell r="F33">
            <v>119.71</v>
          </cell>
          <cell r="G33">
            <v>117.06</v>
          </cell>
          <cell r="H33">
            <v>117.06</v>
          </cell>
          <cell r="I33">
            <v>110.45</v>
          </cell>
          <cell r="J33">
            <v>107.14</v>
          </cell>
          <cell r="K33">
            <v>99.21</v>
          </cell>
          <cell r="L33">
            <v>97.22</v>
          </cell>
          <cell r="M33">
            <v>97.22</v>
          </cell>
          <cell r="N33">
            <v>97.22</v>
          </cell>
          <cell r="O33">
            <v>97.22</v>
          </cell>
        </row>
        <row r="34">
          <cell r="D34">
            <v>125.89</v>
          </cell>
          <cell r="E34">
            <v>129.79</v>
          </cell>
          <cell r="F34">
            <v>123.83</v>
          </cell>
          <cell r="G34">
            <v>125.23</v>
          </cell>
          <cell r="H34">
            <v>123.73</v>
          </cell>
          <cell r="I34">
            <v>124.3</v>
          </cell>
          <cell r="J34">
            <v>126.62</v>
          </cell>
          <cell r="K34">
            <v>123.07</v>
          </cell>
          <cell r="L34">
            <v>124.43</v>
          </cell>
          <cell r="M34">
            <v>124.76</v>
          </cell>
          <cell r="N34">
            <v>124.99</v>
          </cell>
          <cell r="O34">
            <v>122.23</v>
          </cell>
        </row>
        <row r="35">
          <cell r="D35">
            <v>126.12</v>
          </cell>
          <cell r="E35">
            <v>129.13</v>
          </cell>
          <cell r="F35">
            <v>123.13</v>
          </cell>
          <cell r="G35">
            <v>115.95</v>
          </cell>
          <cell r="H35">
            <v>112.03</v>
          </cell>
          <cell r="I35">
            <v>104.96</v>
          </cell>
          <cell r="J35">
            <v>95.75</v>
          </cell>
          <cell r="K35">
            <v>95.7</v>
          </cell>
          <cell r="L35">
            <v>95.95</v>
          </cell>
          <cell r="M35">
            <v>95.68</v>
          </cell>
          <cell r="N35">
            <v>97.56</v>
          </cell>
          <cell r="O35">
            <v>93.21</v>
          </cell>
        </row>
        <row r="36">
          <cell r="D36">
            <v>132.08</v>
          </cell>
          <cell r="E36">
            <v>130.38</v>
          </cell>
          <cell r="F36">
            <v>125.89</v>
          </cell>
          <cell r="G36">
            <v>121.07</v>
          </cell>
          <cell r="H36">
            <v>117.9</v>
          </cell>
          <cell r="I36">
            <v>113.26</v>
          </cell>
          <cell r="J36">
            <v>109.77</v>
          </cell>
          <cell r="K36">
            <v>106.42</v>
          </cell>
          <cell r="L36">
            <v>105.14</v>
          </cell>
          <cell r="M36">
            <v>105.14</v>
          </cell>
          <cell r="N36">
            <v>105.14</v>
          </cell>
          <cell r="O36">
            <v>105.14</v>
          </cell>
        </row>
        <row r="37">
          <cell r="D37">
            <v>170.0072</v>
          </cell>
          <cell r="E37">
            <v>169.5457</v>
          </cell>
          <cell r="F37">
            <v>168.75220000000002</v>
          </cell>
          <cell r="G37">
            <v>169.9279</v>
          </cell>
          <cell r="H37">
            <v>170.68460000000002</v>
          </cell>
          <cell r="I37">
            <v>171.27290000000002</v>
          </cell>
          <cell r="J37">
            <v>170.3955</v>
          </cell>
          <cell r="K37">
            <v>171.35420000000002</v>
          </cell>
          <cell r="L37">
            <v>170.5029</v>
          </cell>
          <cell r="M37">
            <v>168.79600000000002</v>
          </cell>
          <cell r="N37">
            <v>171.44150000000002</v>
          </cell>
          <cell r="O37">
            <v>171.11710000000002</v>
          </cell>
        </row>
        <row r="38">
          <cell r="D38">
            <v>1650</v>
          </cell>
          <cell r="E38">
            <v>1651</v>
          </cell>
          <cell r="F38">
            <v>1636</v>
          </cell>
          <cell r="G38">
            <v>1651</v>
          </cell>
          <cell r="H38">
            <v>1644</v>
          </cell>
          <cell r="I38">
            <v>1645</v>
          </cell>
          <cell r="J38">
            <v>1648</v>
          </cell>
          <cell r="K38">
            <v>1649</v>
          </cell>
          <cell r="L38">
            <v>1650</v>
          </cell>
          <cell r="M38">
            <v>1643</v>
          </cell>
          <cell r="N38">
            <v>1643</v>
          </cell>
          <cell r="O38">
            <v>1643</v>
          </cell>
        </row>
        <row r="39">
          <cell r="D39">
            <v>110.84060000000001</v>
          </cell>
          <cell r="E39">
            <v>111.66420000000001</v>
          </cell>
          <cell r="F39">
            <v>109.3489</v>
          </cell>
          <cell r="G39">
            <v>105.19380000000001</v>
          </cell>
          <cell r="H39">
            <v>103.18050000000001</v>
          </cell>
          <cell r="I39">
            <v>99.5853</v>
          </cell>
          <cell r="J39">
            <v>99.5853</v>
          </cell>
          <cell r="K39">
            <v>99.5853</v>
          </cell>
          <cell r="L39">
            <v>99.5853</v>
          </cell>
          <cell r="M39">
            <v>99.5853</v>
          </cell>
          <cell r="N39">
            <v>99.5853</v>
          </cell>
          <cell r="O39">
            <v>99.5853</v>
          </cell>
        </row>
        <row r="40">
          <cell r="D40">
            <v>99.5</v>
          </cell>
          <cell r="E40">
            <v>99.5</v>
          </cell>
          <cell r="F40">
            <v>96.07</v>
          </cell>
          <cell r="G40">
            <v>92.4</v>
          </cell>
          <cell r="H40">
            <v>89.98</v>
          </cell>
          <cell r="I40">
            <v>86.44</v>
          </cell>
          <cell r="J40">
            <v>86.44</v>
          </cell>
          <cell r="K40">
            <v>86.44</v>
          </cell>
          <cell r="L40">
            <v>86.44</v>
          </cell>
          <cell r="M40">
            <v>86.44</v>
          </cell>
          <cell r="N40">
            <v>86.44</v>
          </cell>
          <cell r="O40">
            <v>86.44</v>
          </cell>
        </row>
        <row r="41">
          <cell r="S41">
            <v>138.29083670000003</v>
          </cell>
          <cell r="T41">
            <v>134.2289374</v>
          </cell>
          <cell r="U41">
            <v>129.33560389999997</v>
          </cell>
          <cell r="V41">
            <v>123.89943159999999</v>
          </cell>
          <cell r="W41">
            <v>120.39863730000003</v>
          </cell>
          <cell r="X41">
            <v>115.20925860000001</v>
          </cell>
          <cell r="Y41">
            <v>111.58890310000002</v>
          </cell>
          <cell r="Z41">
            <v>108.11675670000001</v>
          </cell>
          <cell r="AA41">
            <v>106.25452</v>
          </cell>
          <cell r="AB41">
            <v>107.6250781</v>
          </cell>
          <cell r="AC41">
            <v>105.93107639999998</v>
          </cell>
          <cell r="AD41">
            <v>105.9216836</v>
          </cell>
        </row>
        <row r="42">
          <cell r="D42">
            <v>150.3937</v>
          </cell>
          <cell r="E42">
            <v>144.3553</v>
          </cell>
          <cell r="F42">
            <v>131.7354</v>
          </cell>
          <cell r="G42">
            <v>102.4389</v>
          </cell>
          <cell r="H42">
            <v>101.65660000000001</v>
          </cell>
          <cell r="I42">
            <v>102.49</v>
          </cell>
          <cell r="J42">
            <v>88.2963</v>
          </cell>
          <cell r="K42">
            <v>86.5119</v>
          </cell>
          <cell r="L42">
            <v>81.42960000000001</v>
          </cell>
          <cell r="M42">
            <v>78.32600000000001</v>
          </cell>
          <cell r="N42">
            <v>85.4075</v>
          </cell>
          <cell r="O42">
            <v>85.4075</v>
          </cell>
        </row>
        <row r="43">
          <cell r="D43">
            <v>294.14</v>
          </cell>
          <cell r="E43">
            <v>282.33</v>
          </cell>
          <cell r="F43">
            <v>257.65</v>
          </cell>
          <cell r="G43">
            <v>200.35</v>
          </cell>
          <cell r="H43">
            <v>198.82</v>
          </cell>
          <cell r="I43">
            <v>200.45</v>
          </cell>
          <cell r="J43">
            <v>172.69</v>
          </cell>
          <cell r="K43">
            <v>169.2</v>
          </cell>
          <cell r="L43">
            <v>159.26</v>
          </cell>
          <cell r="M43">
            <v>153.19</v>
          </cell>
          <cell r="N43">
            <v>167.04</v>
          </cell>
          <cell r="O43">
            <v>167.04</v>
          </cell>
        </row>
        <row r="44">
          <cell r="D44">
            <v>123.20570000000001</v>
          </cell>
          <cell r="E44">
            <v>121.99300000000001</v>
          </cell>
          <cell r="F44">
            <v>104.2433</v>
          </cell>
          <cell r="G44">
            <v>103.5982</v>
          </cell>
          <cell r="H44">
            <v>96.14290000000001</v>
          </cell>
          <cell r="I44">
            <v>95.6622</v>
          </cell>
          <cell r="J44">
            <v>95.89110000000001</v>
          </cell>
          <cell r="K44">
            <v>95.4559</v>
          </cell>
          <cell r="L44">
            <v>74.62100000000001</v>
          </cell>
          <cell r="M44">
            <v>95.6255</v>
          </cell>
          <cell r="N44">
            <v>69.186</v>
          </cell>
          <cell r="O44">
            <v>69.186</v>
          </cell>
        </row>
        <row r="45">
          <cell r="D45">
            <v>502</v>
          </cell>
          <cell r="E45">
            <v>499</v>
          </cell>
          <cell r="F45">
            <v>429</v>
          </cell>
          <cell r="G45">
            <v>429</v>
          </cell>
          <cell r="H45">
            <v>398</v>
          </cell>
          <cell r="I45">
            <v>395</v>
          </cell>
          <cell r="J45">
            <v>399</v>
          </cell>
          <cell r="K45">
            <v>399</v>
          </cell>
          <cell r="L45">
            <v>313</v>
          </cell>
          <cell r="M45">
            <v>399</v>
          </cell>
          <cell r="N45">
            <v>290</v>
          </cell>
          <cell r="O45">
            <v>290</v>
          </cell>
        </row>
        <row r="48">
          <cell r="S48">
            <v>133.1446213785047</v>
          </cell>
          <cell r="T48">
            <v>131.36343177570097</v>
          </cell>
          <cell r="U48">
            <v>127.13676764018689</v>
          </cell>
          <cell r="V48">
            <v>123.2579918224299</v>
          </cell>
          <cell r="W48">
            <v>119.7411132009346</v>
          </cell>
          <cell r="X48">
            <v>115.66032476635516</v>
          </cell>
          <cell r="Y48">
            <v>112.70589497663553</v>
          </cell>
          <cell r="Z48">
            <v>108.60859567757011</v>
          </cell>
          <cell r="AA48">
            <v>105.35665817757008</v>
          </cell>
          <cell r="AB48">
            <v>106.28686226635514</v>
          </cell>
          <cell r="AC48">
            <v>103.63585911214955</v>
          </cell>
          <cell r="AD48">
            <v>103.63257500000002</v>
          </cell>
        </row>
      </sheetData>
      <sheetData sheetId="1">
        <row r="6">
          <cell r="D6">
            <v>96.96130000000001</v>
          </cell>
          <cell r="E6">
            <v>95.48700000000001</v>
          </cell>
          <cell r="F6">
            <v>94.3648</v>
          </cell>
          <cell r="G6">
            <v>94.8135</v>
          </cell>
          <cell r="H6">
            <v>103.5583</v>
          </cell>
          <cell r="I6">
            <v>111.49390000000001</v>
          </cell>
          <cell r="J6">
            <v>115.7217</v>
          </cell>
          <cell r="K6">
            <v>118.9513</v>
          </cell>
          <cell r="L6">
            <v>106.65650000000001</v>
          </cell>
          <cell r="M6">
            <v>116.465</v>
          </cell>
          <cell r="N6">
            <v>127.9877</v>
          </cell>
          <cell r="O6">
            <v>109.2283</v>
          </cell>
          <cell r="P6">
            <v>82.251</v>
          </cell>
        </row>
        <row r="7">
          <cell r="D7">
            <v>100.5395</v>
          </cell>
          <cell r="E7">
            <v>98.7757</v>
          </cell>
          <cell r="F7">
            <v>101.545</v>
          </cell>
          <cell r="G7">
            <v>101.1883</v>
          </cell>
          <cell r="H7">
            <v>100.3071</v>
          </cell>
          <cell r="I7">
            <v>104.385</v>
          </cell>
          <cell r="J7">
            <v>111.12180000000001</v>
          </cell>
          <cell r="K7">
            <v>114.733</v>
          </cell>
          <cell r="L7">
            <v>113.02470000000001</v>
          </cell>
          <cell r="M7">
            <v>116.4184</v>
          </cell>
          <cell r="N7">
            <v>118.8519</v>
          </cell>
          <cell r="O7">
            <v>116.40530000000001</v>
          </cell>
          <cell r="P7">
            <v>101.58340000000001</v>
          </cell>
        </row>
        <row r="8">
          <cell r="D8">
            <v>2688.6665000000003</v>
          </cell>
          <cell r="E8">
            <v>2622.6797</v>
          </cell>
          <cell r="F8">
            <v>2621.9568</v>
          </cell>
          <cell r="G8">
            <v>2595.1203</v>
          </cell>
          <cell r="H8">
            <v>2543.2343</v>
          </cell>
          <cell r="I8">
            <v>2694.1881000000003</v>
          </cell>
          <cell r="J8">
            <v>2870.0073</v>
          </cell>
          <cell r="K8">
            <v>2993.6119000000003</v>
          </cell>
          <cell r="L8">
            <v>2958.8142000000003</v>
          </cell>
          <cell r="M8">
            <v>3025.6</v>
          </cell>
          <cell r="N8">
            <v>3036.3345</v>
          </cell>
          <cell r="O8">
            <v>2946.3467</v>
          </cell>
          <cell r="P8">
            <v>2609.009</v>
          </cell>
        </row>
        <row r="9">
          <cell r="D9">
            <v>164.63</v>
          </cell>
          <cell r="E9">
            <v>178.3603</v>
          </cell>
          <cell r="F9">
            <v>178.3552</v>
          </cell>
          <cell r="G9">
            <v>178.39430000000002</v>
          </cell>
          <cell r="H9">
            <v>178.42870000000002</v>
          </cell>
          <cell r="I9">
            <v>178.40300000000002</v>
          </cell>
          <cell r="J9">
            <v>178.4557</v>
          </cell>
          <cell r="K9">
            <v>178.4445</v>
          </cell>
          <cell r="L9">
            <v>178.434</v>
          </cell>
          <cell r="M9">
            <v>178.39860000000002</v>
          </cell>
          <cell r="N9">
            <v>178.4545</v>
          </cell>
          <cell r="O9">
            <v>178.423</v>
          </cell>
          <cell r="P9">
            <v>178.4571</v>
          </cell>
        </row>
        <row r="10">
          <cell r="D10">
            <v>1226</v>
          </cell>
          <cell r="E10">
            <v>1328</v>
          </cell>
          <cell r="F10">
            <v>1328</v>
          </cell>
          <cell r="G10">
            <v>1328</v>
          </cell>
          <cell r="H10">
            <v>1328</v>
          </cell>
          <cell r="I10">
            <v>1328</v>
          </cell>
          <cell r="J10">
            <v>1328</v>
          </cell>
          <cell r="K10">
            <v>1328</v>
          </cell>
          <cell r="L10">
            <v>1328</v>
          </cell>
          <cell r="M10">
            <v>1328</v>
          </cell>
          <cell r="N10">
            <v>1328</v>
          </cell>
          <cell r="O10">
            <v>1328</v>
          </cell>
          <cell r="P10">
            <v>1328</v>
          </cell>
        </row>
        <row r="11">
          <cell r="D11">
            <v>94.2</v>
          </cell>
          <cell r="E11">
            <v>99.5103</v>
          </cell>
          <cell r="F11">
            <v>98.75160000000001</v>
          </cell>
          <cell r="G11">
            <v>106.0655</v>
          </cell>
          <cell r="H11">
            <v>117.7377</v>
          </cell>
          <cell r="I11">
            <v>124.48190000000001</v>
          </cell>
          <cell r="J11">
            <v>134.6157</v>
          </cell>
          <cell r="K11">
            <v>146.00740000000002</v>
          </cell>
          <cell r="L11">
            <v>213.7697</v>
          </cell>
          <cell r="M11">
            <v>223.13</v>
          </cell>
          <cell r="N11">
            <v>194.7426</v>
          </cell>
          <cell r="O11">
            <v>122.7703</v>
          </cell>
          <cell r="P11">
            <v>98.2632</v>
          </cell>
        </row>
        <row r="12">
          <cell r="D12">
            <v>113.144</v>
          </cell>
          <cell r="E12">
            <v>95.1487</v>
          </cell>
          <cell r="F12">
            <v>94.4788</v>
          </cell>
          <cell r="G12">
            <v>94.6503</v>
          </cell>
          <cell r="H12">
            <v>94.4381</v>
          </cell>
          <cell r="I12">
            <v>98.92110000000001</v>
          </cell>
          <cell r="J12">
            <v>100.13730000000001</v>
          </cell>
          <cell r="K12">
            <v>100.24770000000001</v>
          </cell>
          <cell r="L12">
            <v>99.9563</v>
          </cell>
          <cell r="M12">
            <v>108.2433</v>
          </cell>
          <cell r="N12">
            <v>120.43830000000001</v>
          </cell>
          <cell r="O12">
            <v>112.1744</v>
          </cell>
          <cell r="P12">
            <v>111.2012</v>
          </cell>
        </row>
        <row r="13">
          <cell r="D13">
            <v>1770.3194</v>
          </cell>
          <cell r="E13">
            <v>1488.7530000000002</v>
          </cell>
          <cell r="F13">
            <v>1478.2713</v>
          </cell>
          <cell r="G13">
            <v>1480.9561</v>
          </cell>
          <cell r="H13">
            <v>1477.636</v>
          </cell>
          <cell r="I13">
            <v>1547.7797</v>
          </cell>
          <cell r="J13">
            <v>1566.8087</v>
          </cell>
          <cell r="K13">
            <v>1568.5361</v>
          </cell>
          <cell r="L13">
            <v>1563.9768000000001</v>
          </cell>
          <cell r="M13">
            <v>1693.64</v>
          </cell>
          <cell r="N13">
            <v>1884.4503000000002</v>
          </cell>
          <cell r="O13">
            <v>1755.1480000000001</v>
          </cell>
          <cell r="P13">
            <v>1739.9203</v>
          </cell>
        </row>
        <row r="14">
          <cell r="D14">
            <v>140.22580000000002</v>
          </cell>
          <cell r="E14">
            <v>140.2333</v>
          </cell>
          <cell r="F14">
            <v>140</v>
          </cell>
          <cell r="G14">
            <v>139.93550000000002</v>
          </cell>
          <cell r="H14">
            <v>137.3333</v>
          </cell>
          <cell r="I14">
            <v>134.0645</v>
          </cell>
          <cell r="J14">
            <v>132.5</v>
          </cell>
          <cell r="K14">
            <v>131.1613</v>
          </cell>
          <cell r="L14">
            <v>128.3226</v>
          </cell>
          <cell r="M14">
            <v>127.5</v>
          </cell>
          <cell r="N14">
            <v>131.74190000000002</v>
          </cell>
          <cell r="O14">
            <v>137.8</v>
          </cell>
          <cell r="P14">
            <v>140</v>
          </cell>
        </row>
        <row r="15">
          <cell r="D15">
            <v>107.2184</v>
          </cell>
          <cell r="E15">
            <v>102.7223</v>
          </cell>
          <cell r="F15">
            <v>102.6113</v>
          </cell>
          <cell r="G15">
            <v>104.4268</v>
          </cell>
          <cell r="H15">
            <v>110.0267</v>
          </cell>
          <cell r="I15">
            <v>114.7826</v>
          </cell>
          <cell r="J15">
            <v>118.8883</v>
          </cell>
          <cell r="K15">
            <v>122.24</v>
          </cell>
          <cell r="L15">
            <v>110.73610000000001</v>
          </cell>
          <cell r="M15">
            <v>109.3625</v>
          </cell>
          <cell r="N15">
            <v>116.7761</v>
          </cell>
          <cell r="O15">
            <v>106.22630000000001</v>
          </cell>
          <cell r="P15">
            <v>87.4868</v>
          </cell>
        </row>
        <row r="16">
          <cell r="D16">
            <v>118.6868</v>
          </cell>
          <cell r="E16">
            <v>104.98270000000001</v>
          </cell>
          <cell r="F16">
            <v>98.89710000000001</v>
          </cell>
          <cell r="G16">
            <v>96.2184</v>
          </cell>
          <cell r="H16">
            <v>104.69470000000001</v>
          </cell>
          <cell r="I16">
            <v>107.5732</v>
          </cell>
          <cell r="J16">
            <v>119.85900000000001</v>
          </cell>
          <cell r="K16">
            <v>130.64770000000001</v>
          </cell>
          <cell r="L16">
            <v>122.8071</v>
          </cell>
          <cell r="M16">
            <v>118.1575</v>
          </cell>
          <cell r="N16">
            <v>127.96100000000001</v>
          </cell>
          <cell r="O16">
            <v>114.7547</v>
          </cell>
          <cell r="P16">
            <v>98.01400000000001</v>
          </cell>
        </row>
        <row r="17">
          <cell r="D17">
            <v>140.7219</v>
          </cell>
          <cell r="E17">
            <v>140.21</v>
          </cell>
          <cell r="F17">
            <v>140.21</v>
          </cell>
          <cell r="G17">
            <v>140.21</v>
          </cell>
          <cell r="H17">
            <v>140.21</v>
          </cell>
          <cell r="I17">
            <v>140.21</v>
          </cell>
          <cell r="J17">
            <v>140.21</v>
          </cell>
          <cell r="K17">
            <v>140.21</v>
          </cell>
          <cell r="L17">
            <v>140.21</v>
          </cell>
          <cell r="M17">
            <v>137.2325</v>
          </cell>
          <cell r="N17">
            <v>134.1884</v>
          </cell>
          <cell r="O17">
            <v>133.304</v>
          </cell>
          <cell r="P17">
            <v>133.26</v>
          </cell>
        </row>
        <row r="18">
          <cell r="D18">
            <v>160.44060000000002</v>
          </cell>
          <cell r="E18">
            <v>160.3847</v>
          </cell>
          <cell r="F18">
            <v>164.4984</v>
          </cell>
          <cell r="G18">
            <v>163.39260000000002</v>
          </cell>
          <cell r="H18">
            <v>172.22230000000002</v>
          </cell>
          <cell r="I18">
            <v>177.2997</v>
          </cell>
          <cell r="J18">
            <v>178.746</v>
          </cell>
          <cell r="K18">
            <v>181.8052</v>
          </cell>
          <cell r="L18">
            <v>175.0942</v>
          </cell>
          <cell r="M18">
            <v>181.55</v>
          </cell>
          <cell r="N18">
            <v>193.511</v>
          </cell>
          <cell r="O18">
            <v>181.60930000000002</v>
          </cell>
          <cell r="P18">
            <v>170.7855</v>
          </cell>
        </row>
        <row r="19">
          <cell r="D19">
            <v>174.9881</v>
          </cell>
          <cell r="E19">
            <v>172.225</v>
          </cell>
          <cell r="F19">
            <v>173.1397</v>
          </cell>
          <cell r="G19">
            <v>172.3368</v>
          </cell>
          <cell r="H19">
            <v>172.66670000000002</v>
          </cell>
          <cell r="I19">
            <v>173.48</v>
          </cell>
          <cell r="J19">
            <v>175.3623</v>
          </cell>
          <cell r="K19">
            <v>174.089</v>
          </cell>
          <cell r="L19">
            <v>172.491</v>
          </cell>
          <cell r="M19">
            <v>165.7175</v>
          </cell>
          <cell r="N19">
            <v>167.0748</v>
          </cell>
          <cell r="O19">
            <v>166.322</v>
          </cell>
          <cell r="P19">
            <v>166.05370000000002</v>
          </cell>
        </row>
        <row r="20">
          <cell r="D20">
            <v>131.75050000000002</v>
          </cell>
          <cell r="E20">
            <v>130.7834</v>
          </cell>
          <cell r="F20">
            <v>136.0772</v>
          </cell>
          <cell r="G20">
            <v>136.9977</v>
          </cell>
          <cell r="H20">
            <v>132.9898</v>
          </cell>
          <cell r="I20">
            <v>133.2134</v>
          </cell>
          <cell r="J20">
            <v>133.3416</v>
          </cell>
          <cell r="K20">
            <v>137.6577</v>
          </cell>
          <cell r="L20">
            <v>131.4575</v>
          </cell>
          <cell r="M20">
            <v>129.165</v>
          </cell>
          <cell r="N20">
            <v>135.4694</v>
          </cell>
          <cell r="O20">
            <v>127.26440000000001</v>
          </cell>
          <cell r="P20">
            <v>123.99</v>
          </cell>
        </row>
        <row r="21">
          <cell r="D21">
            <v>93.4371</v>
          </cell>
          <cell r="E21">
            <v>91.74470000000001</v>
          </cell>
          <cell r="F21">
            <v>95.3142</v>
          </cell>
          <cell r="G21">
            <v>96.0839</v>
          </cell>
          <cell r="H21">
            <v>93.6007</v>
          </cell>
          <cell r="I21">
            <v>94.39840000000001</v>
          </cell>
          <cell r="J21">
            <v>94.507</v>
          </cell>
          <cell r="K21">
            <v>97.41940000000001</v>
          </cell>
          <cell r="L21">
            <v>93.1777</v>
          </cell>
          <cell r="M21">
            <v>91.58</v>
          </cell>
          <cell r="N21">
            <v>95.95230000000001</v>
          </cell>
          <cell r="O21">
            <v>90.0663</v>
          </cell>
          <cell r="P21">
            <v>87.7248</v>
          </cell>
        </row>
        <row r="22">
          <cell r="D22">
            <v>116.9287</v>
          </cell>
          <cell r="E22">
            <v>115.63850000000001</v>
          </cell>
          <cell r="F22">
            <v>114.6867</v>
          </cell>
          <cell r="G22">
            <v>110.34530000000001</v>
          </cell>
          <cell r="H22">
            <v>114.49310000000001</v>
          </cell>
          <cell r="I22">
            <v>118.7376</v>
          </cell>
          <cell r="J22">
            <v>123.6868</v>
          </cell>
          <cell r="K22">
            <v>128.3907</v>
          </cell>
          <cell r="L22">
            <v>129.7247</v>
          </cell>
          <cell r="M22">
            <v>129.1531</v>
          </cell>
          <cell r="N22">
            <v>133.5714</v>
          </cell>
          <cell r="O22">
            <v>127.5464</v>
          </cell>
          <cell r="P22">
            <v>117.4658</v>
          </cell>
        </row>
        <row r="23">
          <cell r="D23">
            <v>403.73130000000003</v>
          </cell>
          <cell r="E23">
            <v>399.2767</v>
          </cell>
          <cell r="F23">
            <v>395.9903</v>
          </cell>
          <cell r="G23">
            <v>381.00030000000004</v>
          </cell>
          <cell r="H23">
            <v>395.3217</v>
          </cell>
          <cell r="I23">
            <v>409.9771</v>
          </cell>
          <cell r="J23">
            <v>427.0657</v>
          </cell>
          <cell r="K23">
            <v>443.30740000000003</v>
          </cell>
          <cell r="L23">
            <v>447.9135</v>
          </cell>
          <cell r="M23">
            <v>445.94</v>
          </cell>
          <cell r="N23">
            <v>461.19550000000004</v>
          </cell>
          <cell r="O23">
            <v>440.39230000000003</v>
          </cell>
          <cell r="P23">
            <v>405.58610000000004</v>
          </cell>
        </row>
        <row r="24">
          <cell r="D24">
            <v>111.9222</v>
          </cell>
          <cell r="E24">
            <v>111.41760000000001</v>
          </cell>
          <cell r="F24">
            <v>115.9804</v>
          </cell>
          <cell r="G24">
            <v>117.2104</v>
          </cell>
          <cell r="H24">
            <v>116.6419</v>
          </cell>
          <cell r="I24">
            <v>120.1641</v>
          </cell>
          <cell r="J24">
            <v>121.89880000000001</v>
          </cell>
          <cell r="K24">
            <v>124.94430000000001</v>
          </cell>
          <cell r="L24">
            <v>125.233</v>
          </cell>
          <cell r="M24">
            <v>123.44380000000001</v>
          </cell>
          <cell r="N24">
            <v>126.9064</v>
          </cell>
          <cell r="O24">
            <v>123.14550000000001</v>
          </cell>
          <cell r="P24">
            <v>110.9899</v>
          </cell>
        </row>
        <row r="25">
          <cell r="D25">
            <v>31693.1971</v>
          </cell>
          <cell r="E25">
            <v>31259.603</v>
          </cell>
          <cell r="F25">
            <v>31605.3768</v>
          </cell>
          <cell r="G25">
            <v>31632.7506</v>
          </cell>
          <cell r="H25">
            <v>31713.3773</v>
          </cell>
          <cell r="I25">
            <v>32271.5948</v>
          </cell>
          <cell r="J25">
            <v>33026.18</v>
          </cell>
          <cell r="K25">
            <v>34134.3845</v>
          </cell>
          <cell r="L25">
            <v>33778.1545</v>
          </cell>
          <cell r="M25">
            <v>33492.68</v>
          </cell>
          <cell r="N25">
            <v>33680.6329</v>
          </cell>
          <cell r="O25">
            <v>32680.4803</v>
          </cell>
          <cell r="P25">
            <v>30665.5142</v>
          </cell>
        </row>
        <row r="26">
          <cell r="D26">
            <v>100.0642</v>
          </cell>
          <cell r="E26">
            <v>95.396</v>
          </cell>
          <cell r="F26">
            <v>100.18350000000001</v>
          </cell>
          <cell r="G26">
            <v>97.22030000000001</v>
          </cell>
          <cell r="H26">
            <v>97.7253</v>
          </cell>
          <cell r="I26">
            <v>99.97680000000001</v>
          </cell>
          <cell r="J26">
            <v>102.9333</v>
          </cell>
          <cell r="K26">
            <v>107.4919</v>
          </cell>
          <cell r="L26">
            <v>109.3823</v>
          </cell>
          <cell r="M26">
            <v>107.7275</v>
          </cell>
          <cell r="N26">
            <v>106.07770000000001</v>
          </cell>
          <cell r="O26">
            <v>100.872</v>
          </cell>
          <cell r="P26">
            <v>95.94630000000001</v>
          </cell>
        </row>
        <row r="27">
          <cell r="D27">
            <v>70.1935</v>
          </cell>
          <cell r="E27">
            <v>66.7</v>
          </cell>
          <cell r="F27">
            <v>66</v>
          </cell>
          <cell r="G27">
            <v>70.5806</v>
          </cell>
          <cell r="H27">
            <v>75.2</v>
          </cell>
          <cell r="I27">
            <v>80.8387</v>
          </cell>
          <cell r="J27">
            <v>89.33330000000001</v>
          </cell>
          <cell r="K27">
            <v>100.0323</v>
          </cell>
          <cell r="L27">
            <v>98.7097</v>
          </cell>
          <cell r="M27">
            <v>106.5</v>
          </cell>
          <cell r="N27">
            <v>112.4839</v>
          </cell>
          <cell r="O27">
            <v>94.3</v>
          </cell>
          <cell r="P27">
            <v>76.7</v>
          </cell>
        </row>
        <row r="28">
          <cell r="D28">
            <v>164.6448</v>
          </cell>
          <cell r="E28">
            <v>159.0543</v>
          </cell>
          <cell r="F28">
            <v>160.8561</v>
          </cell>
          <cell r="G28">
            <v>155.5384</v>
          </cell>
          <cell r="H28">
            <v>156.08700000000002</v>
          </cell>
          <cell r="I28">
            <v>159.6181</v>
          </cell>
          <cell r="J28">
            <v>163.351</v>
          </cell>
          <cell r="K28">
            <v>165.1416</v>
          </cell>
          <cell r="L28">
            <v>167.1423</v>
          </cell>
          <cell r="M28">
            <v>169.67</v>
          </cell>
          <cell r="N28">
            <v>170.72650000000002</v>
          </cell>
          <cell r="O28">
            <v>165.8907</v>
          </cell>
          <cell r="P28">
            <v>153.37030000000001</v>
          </cell>
        </row>
        <row r="29">
          <cell r="D29">
            <v>104.75720000000001</v>
          </cell>
          <cell r="E29">
            <v>102.32910000000001</v>
          </cell>
          <cell r="F29">
            <v>110.7693</v>
          </cell>
          <cell r="G29">
            <v>114.98910000000001</v>
          </cell>
          <cell r="H29">
            <v>120.05030000000001</v>
          </cell>
          <cell r="I29">
            <v>124.4748</v>
          </cell>
          <cell r="J29">
            <v>133.4818</v>
          </cell>
          <cell r="K29">
            <v>139.66670000000002</v>
          </cell>
          <cell r="L29">
            <v>137.2084</v>
          </cell>
          <cell r="M29">
            <v>140.0233</v>
          </cell>
          <cell r="N29">
            <v>151.6389</v>
          </cell>
          <cell r="O29">
            <v>144.4984</v>
          </cell>
          <cell r="P29">
            <v>123.3114</v>
          </cell>
        </row>
        <row r="30">
          <cell r="D30">
            <v>462.5919</v>
          </cell>
          <cell r="E30">
            <v>460.81600000000003</v>
          </cell>
          <cell r="F30">
            <v>477.69710000000003</v>
          </cell>
          <cell r="G30">
            <v>475.3116</v>
          </cell>
          <cell r="H30">
            <v>498.8467</v>
          </cell>
          <cell r="I30">
            <v>524.7271000000001</v>
          </cell>
          <cell r="J30">
            <v>556.183</v>
          </cell>
          <cell r="K30">
            <v>578.9668</v>
          </cell>
          <cell r="L30">
            <v>559.6148000000001</v>
          </cell>
          <cell r="M30">
            <v>562.6275</v>
          </cell>
          <cell r="N30">
            <v>590.0165000000001</v>
          </cell>
          <cell r="O30">
            <v>559.7947</v>
          </cell>
          <cell r="P30">
            <v>499.3016</v>
          </cell>
        </row>
        <row r="31">
          <cell r="D31">
            <v>103.96770000000001</v>
          </cell>
          <cell r="E31">
            <v>103.63900000000001</v>
          </cell>
          <cell r="F31">
            <v>103.17</v>
          </cell>
          <cell r="G31">
            <v>100.5942</v>
          </cell>
          <cell r="H31">
            <v>109.1697</v>
          </cell>
          <cell r="I31">
            <v>114.3335</v>
          </cell>
          <cell r="J31">
            <v>117.725</v>
          </cell>
          <cell r="K31">
            <v>123.2287</v>
          </cell>
          <cell r="L31">
            <v>113.65320000000001</v>
          </cell>
          <cell r="M31">
            <v>116.24</v>
          </cell>
          <cell r="N31">
            <v>125</v>
          </cell>
          <cell r="O31">
            <v>117.6353</v>
          </cell>
          <cell r="P31">
            <v>100.7629</v>
          </cell>
        </row>
        <row r="32">
          <cell r="D32">
            <v>124.7442</v>
          </cell>
          <cell r="E32">
            <v>123.09230000000001</v>
          </cell>
          <cell r="F32">
            <v>121.1329</v>
          </cell>
          <cell r="G32">
            <v>122.58290000000001</v>
          </cell>
          <cell r="H32">
            <v>124.137</v>
          </cell>
          <cell r="I32">
            <v>124.89970000000001</v>
          </cell>
          <cell r="J32">
            <v>125.475</v>
          </cell>
          <cell r="K32">
            <v>125.79</v>
          </cell>
          <cell r="L32">
            <v>123.9148</v>
          </cell>
          <cell r="M32">
            <v>124.905</v>
          </cell>
          <cell r="N32">
            <v>127.0126</v>
          </cell>
          <cell r="O32">
            <v>125.00630000000001</v>
          </cell>
          <cell r="P32">
            <v>124.7016</v>
          </cell>
        </row>
        <row r="33">
          <cell r="D33">
            <v>106.6755</v>
          </cell>
          <cell r="E33">
            <v>107.706</v>
          </cell>
          <cell r="F33">
            <v>111.1842</v>
          </cell>
          <cell r="G33">
            <v>108.80770000000001</v>
          </cell>
          <cell r="H33">
            <v>112.464</v>
          </cell>
          <cell r="I33">
            <v>114.301</v>
          </cell>
          <cell r="J33">
            <v>123.709</v>
          </cell>
          <cell r="K33">
            <v>135.31550000000001</v>
          </cell>
          <cell r="L33">
            <v>123.26520000000001</v>
          </cell>
          <cell r="M33">
            <v>120.2575</v>
          </cell>
          <cell r="N33">
            <v>126.0523</v>
          </cell>
          <cell r="O33">
            <v>116.6363</v>
          </cell>
          <cell r="P33">
            <v>96.42060000000001</v>
          </cell>
        </row>
        <row r="34">
          <cell r="D34">
            <v>113.6868</v>
          </cell>
          <cell r="E34">
            <v>117.3387</v>
          </cell>
          <cell r="F34">
            <v>119.96</v>
          </cell>
          <cell r="G34">
            <v>122.0164</v>
          </cell>
          <cell r="H34">
            <v>120.04050000000001</v>
          </cell>
          <cell r="I34">
            <v>122.74480000000001</v>
          </cell>
          <cell r="J34">
            <v>129.8898</v>
          </cell>
          <cell r="K34">
            <v>137.4109</v>
          </cell>
          <cell r="L34">
            <v>133.4176</v>
          </cell>
          <cell r="M34">
            <v>135.9475</v>
          </cell>
          <cell r="N34">
            <v>132.6019</v>
          </cell>
          <cell r="O34">
            <v>121.3947</v>
          </cell>
          <cell r="P34">
            <v>105.14</v>
          </cell>
        </row>
        <row r="35">
          <cell r="D35">
            <v>169.4409</v>
          </cell>
          <cell r="E35">
            <v>164.33620000000002</v>
          </cell>
          <cell r="F35">
            <v>164.45510000000002</v>
          </cell>
          <cell r="G35">
            <v>174.2904</v>
          </cell>
          <cell r="H35">
            <v>176.6491</v>
          </cell>
          <cell r="I35">
            <v>175.72560000000001</v>
          </cell>
          <cell r="J35">
            <v>175.2947</v>
          </cell>
          <cell r="K35">
            <v>174.3502</v>
          </cell>
          <cell r="L35">
            <v>171.3274</v>
          </cell>
          <cell r="M35">
            <v>169.184</v>
          </cell>
          <cell r="N35">
            <v>171.294</v>
          </cell>
          <cell r="O35">
            <v>170.0033</v>
          </cell>
          <cell r="P35">
            <v>170.5514</v>
          </cell>
        </row>
        <row r="36">
          <cell r="D36">
            <v>1795</v>
          </cell>
          <cell r="E36">
            <v>1786.4667000000002</v>
          </cell>
          <cell r="F36">
            <v>1784.0968</v>
          </cell>
          <cell r="G36">
            <v>1784.3548</v>
          </cell>
          <cell r="H36">
            <v>1800.5333</v>
          </cell>
          <cell r="I36">
            <v>1810.4516</v>
          </cell>
          <cell r="J36">
            <v>1811.4</v>
          </cell>
          <cell r="K36">
            <v>1816.2581</v>
          </cell>
          <cell r="L36">
            <v>1749.2581</v>
          </cell>
          <cell r="M36">
            <v>1685.25</v>
          </cell>
          <cell r="N36">
            <v>1665.2258000000002</v>
          </cell>
          <cell r="O36">
            <v>1644.8667</v>
          </cell>
          <cell r="P36">
            <v>1649</v>
          </cell>
        </row>
        <row r="37">
          <cell r="D37">
            <v>109.1388</v>
          </cell>
          <cell r="E37">
            <v>112.7342</v>
          </cell>
          <cell r="F37">
            <v>113.1999</v>
          </cell>
          <cell r="G37">
            <v>112.97</v>
          </cell>
          <cell r="H37">
            <v>109.5643</v>
          </cell>
          <cell r="I37">
            <v>107.4805</v>
          </cell>
          <cell r="J37">
            <v>109.5334</v>
          </cell>
          <cell r="K37">
            <v>109.38510000000001</v>
          </cell>
          <cell r="L37">
            <v>112.4486</v>
          </cell>
          <cell r="M37">
            <v>113.6179</v>
          </cell>
          <cell r="N37">
            <v>110.4347</v>
          </cell>
          <cell r="O37">
            <v>105.62150000000001</v>
          </cell>
          <cell r="P37">
            <v>99.5853</v>
          </cell>
        </row>
        <row r="38">
          <cell r="D38">
            <v>96.68</v>
          </cell>
          <cell r="E38">
            <v>96.7287</v>
          </cell>
          <cell r="F38">
            <v>97.41</v>
          </cell>
          <cell r="G38">
            <v>97.41</v>
          </cell>
          <cell r="H38">
            <v>97.51</v>
          </cell>
          <cell r="I38">
            <v>98.41</v>
          </cell>
          <cell r="J38">
            <v>98.41</v>
          </cell>
          <cell r="K38">
            <v>98.41</v>
          </cell>
          <cell r="L38">
            <v>99.39450000000001</v>
          </cell>
          <cell r="M38">
            <v>99.5</v>
          </cell>
          <cell r="N38">
            <v>99.5</v>
          </cell>
          <cell r="O38">
            <v>92.645</v>
          </cell>
          <cell r="P38">
            <v>86.44</v>
          </cell>
        </row>
        <row r="39">
          <cell r="D39">
            <v>113.89630000000001</v>
          </cell>
          <cell r="E39">
            <v>111.2919</v>
          </cell>
          <cell r="F39">
            <v>111.8266</v>
          </cell>
          <cell r="G39">
            <v>113.38600000000001</v>
          </cell>
          <cell r="H39">
            <v>118.3169</v>
          </cell>
          <cell r="I39">
            <v>122.0608</v>
          </cell>
          <cell r="J39">
            <v>128.0436</v>
          </cell>
          <cell r="K39">
            <v>133.6018</v>
          </cell>
          <cell r="L39">
            <v>137.67510000000001</v>
          </cell>
          <cell r="M39">
            <v>139.7799</v>
          </cell>
          <cell r="N39">
            <v>141.9879</v>
          </cell>
          <cell r="O39">
            <v>124.27990000000001</v>
          </cell>
          <cell r="P39">
            <v>108.56811630000001</v>
          </cell>
        </row>
        <row r="40">
          <cell r="D40">
            <v>112.70100000000001</v>
          </cell>
          <cell r="E40">
            <v>97.43010000000001</v>
          </cell>
          <cell r="F40">
            <v>108.9769</v>
          </cell>
          <cell r="G40">
            <v>109.4749</v>
          </cell>
          <cell r="H40">
            <v>110.91130000000001</v>
          </cell>
          <cell r="I40">
            <v>118.53670000000001</v>
          </cell>
          <cell r="J40">
            <v>123.2236</v>
          </cell>
          <cell r="K40">
            <v>127.5167</v>
          </cell>
          <cell r="L40">
            <v>126.5219</v>
          </cell>
          <cell r="M40">
            <v>133.1782</v>
          </cell>
          <cell r="N40">
            <v>142.38330000000002</v>
          </cell>
          <cell r="O40">
            <v>114.6896</v>
          </cell>
          <cell r="P40">
            <v>84.8976</v>
          </cell>
        </row>
        <row r="41">
          <cell r="D41">
            <v>220.4206</v>
          </cell>
          <cell r="E41">
            <v>190.55370000000002</v>
          </cell>
          <cell r="F41">
            <v>213.1371</v>
          </cell>
          <cell r="G41">
            <v>214.11100000000002</v>
          </cell>
          <cell r="H41">
            <v>216.9203</v>
          </cell>
          <cell r="I41">
            <v>231.8342</v>
          </cell>
          <cell r="J41">
            <v>241.00070000000002</v>
          </cell>
          <cell r="K41">
            <v>249.39710000000002</v>
          </cell>
          <cell r="L41">
            <v>247.4516</v>
          </cell>
          <cell r="M41">
            <v>260.47</v>
          </cell>
          <cell r="N41">
            <v>278.4732</v>
          </cell>
          <cell r="O41">
            <v>224.3103</v>
          </cell>
          <cell r="P41">
            <v>166.0427</v>
          </cell>
        </row>
        <row r="42">
          <cell r="D42">
            <v>104.05290000000001</v>
          </cell>
          <cell r="E42">
            <v>96.9174</v>
          </cell>
          <cell r="F42">
            <v>97.45540000000001</v>
          </cell>
          <cell r="G42">
            <v>103.54520000000001</v>
          </cell>
          <cell r="H42">
            <v>103.0223</v>
          </cell>
          <cell r="I42">
            <v>107.44980000000001</v>
          </cell>
          <cell r="J42">
            <v>114.2526</v>
          </cell>
          <cell r="K42">
            <v>119.14590000000001</v>
          </cell>
          <cell r="L42">
            <v>122.8769</v>
          </cell>
          <cell r="M42">
            <v>121.6057</v>
          </cell>
          <cell r="N42">
            <v>122.7149</v>
          </cell>
          <cell r="O42">
            <v>103.1391</v>
          </cell>
          <cell r="P42">
            <v>90.0537</v>
          </cell>
        </row>
        <row r="43">
          <cell r="D43">
            <v>434.3548</v>
          </cell>
          <cell r="E43">
            <v>408.1667</v>
          </cell>
          <cell r="F43">
            <v>411.2258</v>
          </cell>
          <cell r="G43">
            <v>436.7742</v>
          </cell>
          <cell r="H43">
            <v>437.5</v>
          </cell>
          <cell r="I43">
            <v>460</v>
          </cell>
          <cell r="J43">
            <v>490.16670000000005</v>
          </cell>
          <cell r="K43">
            <v>504</v>
          </cell>
          <cell r="L43">
            <v>509.74190000000004</v>
          </cell>
          <cell r="M43">
            <v>501.25</v>
          </cell>
          <cell r="N43">
            <v>501.7097</v>
          </cell>
          <cell r="O43">
            <v>425.43330000000003</v>
          </cell>
          <cell r="P43">
            <v>375.8065</v>
          </cell>
        </row>
        <row r="49">
          <cell r="AA49">
            <v>126.22199684579437</v>
          </cell>
          <cell r="AB49">
            <v>127.39012394859807</v>
          </cell>
          <cell r="AC49">
            <v>133.83346635514016</v>
          </cell>
          <cell r="AD49">
            <v>123.15687429906535</v>
          </cell>
          <cell r="AE49">
            <v>108.58305081775697</v>
          </cell>
        </row>
      </sheetData>
      <sheetData sheetId="2">
        <row r="6">
          <cell r="D6">
            <v>40259</v>
          </cell>
          <cell r="E6">
            <v>40266</v>
          </cell>
          <cell r="F6">
            <v>40273</v>
          </cell>
          <cell r="G6">
            <v>40280</v>
          </cell>
          <cell r="H6">
            <v>40287</v>
          </cell>
          <cell r="I6">
            <v>40294</v>
          </cell>
          <cell r="J6">
            <v>40301</v>
          </cell>
          <cell r="K6">
            <v>40308</v>
          </cell>
          <cell r="L6">
            <v>40315</v>
          </cell>
          <cell r="M6">
            <v>40322</v>
          </cell>
          <cell r="N6">
            <v>40329</v>
          </cell>
          <cell r="O6">
            <v>40336</v>
          </cell>
        </row>
        <row r="7">
          <cell r="D7">
            <v>40265</v>
          </cell>
          <cell r="E7">
            <v>40272</v>
          </cell>
          <cell r="F7">
            <v>40279</v>
          </cell>
          <cell r="G7">
            <v>40286</v>
          </cell>
          <cell r="H7">
            <v>40293</v>
          </cell>
          <cell r="I7">
            <v>40300</v>
          </cell>
          <cell r="J7">
            <v>40307</v>
          </cell>
          <cell r="K7">
            <v>40314</v>
          </cell>
          <cell r="L7">
            <v>40321</v>
          </cell>
          <cell r="M7">
            <v>40328</v>
          </cell>
          <cell r="N7">
            <v>40335</v>
          </cell>
          <cell r="O7">
            <v>40342</v>
          </cell>
        </row>
        <row r="8">
          <cell r="D8">
            <v>158</v>
          </cell>
          <cell r="E8">
            <v>158</v>
          </cell>
          <cell r="F8">
            <v>155</v>
          </cell>
          <cell r="G8">
            <v>155</v>
          </cell>
          <cell r="H8">
            <v>157</v>
          </cell>
          <cell r="I8">
            <v>161</v>
          </cell>
          <cell r="J8">
            <v>161</v>
          </cell>
          <cell r="K8">
            <v>161</v>
          </cell>
          <cell r="L8">
            <v>161</v>
          </cell>
          <cell r="M8">
            <v>161</v>
          </cell>
          <cell r="N8">
            <v>165</v>
          </cell>
          <cell r="O8">
            <v>165</v>
          </cell>
        </row>
        <row r="9">
          <cell r="D9">
            <v>164.8195</v>
          </cell>
          <cell r="E9">
            <v>166.3512</v>
          </cell>
          <cell r="F9">
            <v>169.1279</v>
          </cell>
          <cell r="G9">
            <v>163.6859</v>
          </cell>
          <cell r="H9">
            <v>165.87300000000002</v>
          </cell>
          <cell r="I9">
            <v>164.0335</v>
          </cell>
          <cell r="J9">
            <v>163.3009</v>
          </cell>
          <cell r="K9">
            <v>169.139</v>
          </cell>
          <cell r="L9">
            <v>164.3557</v>
          </cell>
          <cell r="M9">
            <v>164.2478</v>
          </cell>
          <cell r="N9">
            <v>167.2987</v>
          </cell>
          <cell r="O9">
            <v>165.4198</v>
          </cell>
        </row>
        <row r="10">
          <cell r="D10">
            <v>4187.57</v>
          </cell>
          <cell r="E10">
            <v>4227.91</v>
          </cell>
          <cell r="F10">
            <v>4275.53</v>
          </cell>
          <cell r="G10">
            <v>4116.49</v>
          </cell>
          <cell r="H10">
            <v>4198.91</v>
          </cell>
          <cell r="I10">
            <v>4183.16</v>
          </cell>
          <cell r="J10">
            <v>4213.28</v>
          </cell>
          <cell r="K10">
            <v>4322.83</v>
          </cell>
          <cell r="L10">
            <v>4225.28</v>
          </cell>
          <cell r="M10">
            <v>4222.74</v>
          </cell>
          <cell r="N10">
            <v>4315.16</v>
          </cell>
          <cell r="O10">
            <v>4280.12</v>
          </cell>
        </row>
        <row r="11">
          <cell r="D11">
            <v>185.3228</v>
          </cell>
          <cell r="E11">
            <v>176.2537</v>
          </cell>
          <cell r="F11">
            <v>203.7922</v>
          </cell>
          <cell r="G11">
            <v>194.2795</v>
          </cell>
          <cell r="H11">
            <v>198.5953</v>
          </cell>
          <cell r="I11">
            <v>181.1278</v>
          </cell>
          <cell r="J11">
            <v>180.8428</v>
          </cell>
          <cell r="K11">
            <v>202.2589</v>
          </cell>
          <cell r="L11">
            <v>193.78740000000002</v>
          </cell>
          <cell r="M11">
            <v>199.4348</v>
          </cell>
          <cell r="N11">
            <v>173.3834</v>
          </cell>
          <cell r="O11">
            <v>201.5106</v>
          </cell>
        </row>
        <row r="12">
          <cell r="D12">
            <v>1379</v>
          </cell>
          <cell r="E12">
            <v>1312</v>
          </cell>
          <cell r="F12">
            <v>1517</v>
          </cell>
          <cell r="G12">
            <v>1446</v>
          </cell>
          <cell r="H12">
            <v>1478</v>
          </cell>
          <cell r="I12">
            <v>1348</v>
          </cell>
          <cell r="J12">
            <v>1346</v>
          </cell>
          <cell r="K12">
            <v>1505</v>
          </cell>
          <cell r="L12">
            <v>1442</v>
          </cell>
          <cell r="M12">
            <v>1484</v>
          </cell>
          <cell r="N12">
            <v>1290</v>
          </cell>
          <cell r="O12">
            <v>1499</v>
          </cell>
        </row>
        <row r="13">
          <cell r="D13">
            <v>240</v>
          </cell>
          <cell r="E13">
            <v>240</v>
          </cell>
          <cell r="F13">
            <v>240</v>
          </cell>
          <cell r="G13">
            <v>242</v>
          </cell>
          <cell r="H13">
            <v>242</v>
          </cell>
          <cell r="I13">
            <v>242</v>
          </cell>
          <cell r="J13">
            <v>243</v>
          </cell>
          <cell r="K13">
            <v>243</v>
          </cell>
          <cell r="L13">
            <v>243</v>
          </cell>
          <cell r="M13">
            <v>243</v>
          </cell>
          <cell r="N13">
            <v>243</v>
          </cell>
          <cell r="O13">
            <v>244</v>
          </cell>
        </row>
        <row r="16">
          <cell r="D16">
            <v>220</v>
          </cell>
          <cell r="E16">
            <v>220</v>
          </cell>
          <cell r="F16">
            <v>220</v>
          </cell>
          <cell r="G16">
            <v>215</v>
          </cell>
          <cell r="H16">
            <v>215</v>
          </cell>
          <cell r="I16">
            <v>215</v>
          </cell>
          <cell r="J16">
            <v>215</v>
          </cell>
          <cell r="K16">
            <v>215</v>
          </cell>
          <cell r="L16">
            <v>215</v>
          </cell>
          <cell r="M16">
            <v>215</v>
          </cell>
          <cell r="N16">
            <v>210</v>
          </cell>
          <cell r="O16">
            <v>210</v>
          </cell>
        </row>
        <row r="17">
          <cell r="D17">
            <v>149.27</v>
          </cell>
          <cell r="E17">
            <v>150.04</v>
          </cell>
          <cell r="F17">
            <v>149.02</v>
          </cell>
          <cell r="G17">
            <v>147.86</v>
          </cell>
          <cell r="H17">
            <v>148.17</v>
          </cell>
          <cell r="I17">
            <v>148.53</v>
          </cell>
          <cell r="J17">
            <v>144.78</v>
          </cell>
          <cell r="K17">
            <v>124.85</v>
          </cell>
          <cell r="L17">
            <v>122.78</v>
          </cell>
          <cell r="M17">
            <v>124.45</v>
          </cell>
          <cell r="N17">
            <v>125.52</v>
          </cell>
          <cell r="O17">
            <v>126.59</v>
          </cell>
        </row>
        <row r="18">
          <cell r="D18">
            <v>175</v>
          </cell>
          <cell r="E18">
            <v>175</v>
          </cell>
          <cell r="F18">
            <v>175</v>
          </cell>
          <cell r="G18">
            <v>175</v>
          </cell>
          <cell r="H18">
            <v>175</v>
          </cell>
          <cell r="I18">
            <v>180</v>
          </cell>
          <cell r="J18">
            <v>180</v>
          </cell>
          <cell r="K18">
            <v>190</v>
          </cell>
          <cell r="L18">
            <v>195</v>
          </cell>
          <cell r="M18">
            <v>195</v>
          </cell>
          <cell r="N18">
            <v>195</v>
          </cell>
          <cell r="O18">
            <v>195</v>
          </cell>
        </row>
        <row r="19">
          <cell r="D19">
            <v>182</v>
          </cell>
          <cell r="E19">
            <v>182</v>
          </cell>
          <cell r="F19">
            <v>182</v>
          </cell>
          <cell r="G19">
            <v>182</v>
          </cell>
          <cell r="H19">
            <v>182</v>
          </cell>
          <cell r="I19">
            <v>182</v>
          </cell>
          <cell r="J19">
            <v>182</v>
          </cell>
          <cell r="K19">
            <v>182</v>
          </cell>
          <cell r="L19">
            <v>182</v>
          </cell>
          <cell r="M19">
            <v>182</v>
          </cell>
          <cell r="N19">
            <v>182</v>
          </cell>
          <cell r="O19">
            <v>182</v>
          </cell>
        </row>
        <row r="20">
          <cell r="D20">
            <v>172.5</v>
          </cell>
          <cell r="E20">
            <v>172.5</v>
          </cell>
          <cell r="F20">
            <v>182.5</v>
          </cell>
          <cell r="G20">
            <v>177.5</v>
          </cell>
          <cell r="H20">
            <v>170</v>
          </cell>
          <cell r="I20">
            <v>170</v>
          </cell>
          <cell r="J20">
            <v>170</v>
          </cell>
          <cell r="K20">
            <v>156.13</v>
          </cell>
          <cell r="L20">
            <v>156.13</v>
          </cell>
          <cell r="M20">
            <v>156.13</v>
          </cell>
          <cell r="N20">
            <v>165</v>
          </cell>
          <cell r="O20">
            <v>170</v>
          </cell>
        </row>
        <row r="21">
          <cell r="D21">
            <v>237.03</v>
          </cell>
          <cell r="E21">
            <v>237.03</v>
          </cell>
          <cell r="F21">
            <v>237.03</v>
          </cell>
          <cell r="G21">
            <v>237.03</v>
          </cell>
          <cell r="H21">
            <v>237.61</v>
          </cell>
          <cell r="I21">
            <v>237.61</v>
          </cell>
          <cell r="J21">
            <v>237.61</v>
          </cell>
          <cell r="K21">
            <v>237.72</v>
          </cell>
          <cell r="L21">
            <v>237.8</v>
          </cell>
          <cell r="M21">
            <v>225.76</v>
          </cell>
          <cell r="N21">
            <v>225.76</v>
          </cell>
          <cell r="O21">
            <v>237.65</v>
          </cell>
        </row>
        <row r="22">
          <cell r="D22">
            <v>176.056</v>
          </cell>
          <cell r="E22">
            <v>166.9059</v>
          </cell>
          <cell r="F22">
            <v>145.3998</v>
          </cell>
          <cell r="G22">
            <v>154.0336</v>
          </cell>
          <cell r="H22">
            <v>140.8308</v>
          </cell>
          <cell r="I22">
            <v>172.09290000000001</v>
          </cell>
          <cell r="J22">
            <v>170.9307</v>
          </cell>
          <cell r="K22">
            <v>155.3938</v>
          </cell>
          <cell r="L22">
            <v>144.90800000000002</v>
          </cell>
          <cell r="M22">
            <v>166.4271</v>
          </cell>
          <cell r="N22">
            <v>148.71790000000001</v>
          </cell>
          <cell r="O22">
            <v>173.8485</v>
          </cell>
        </row>
        <row r="23">
          <cell r="D23">
            <v>124.62</v>
          </cell>
          <cell r="E23">
            <v>118.26</v>
          </cell>
          <cell r="F23">
            <v>102.86</v>
          </cell>
          <cell r="G23">
            <v>108.97</v>
          </cell>
          <cell r="H23">
            <v>99.67</v>
          </cell>
          <cell r="I23">
            <v>121.8</v>
          </cell>
          <cell r="J23">
            <v>120.87</v>
          </cell>
          <cell r="K23">
            <v>109.95</v>
          </cell>
          <cell r="L23">
            <v>102.51</v>
          </cell>
          <cell r="M23">
            <v>117.79</v>
          </cell>
          <cell r="N23">
            <v>105.39</v>
          </cell>
          <cell r="O23">
            <v>123.05</v>
          </cell>
        </row>
        <row r="24">
          <cell r="D24">
            <v>137.10320000000002</v>
          </cell>
          <cell r="E24">
            <v>144.6073</v>
          </cell>
          <cell r="F24">
            <v>144.5841</v>
          </cell>
          <cell r="G24">
            <v>143.721</v>
          </cell>
          <cell r="H24">
            <v>137.5637</v>
          </cell>
          <cell r="I24">
            <v>142.0181</v>
          </cell>
          <cell r="J24">
            <v>142.913</v>
          </cell>
          <cell r="K24">
            <v>144.2192</v>
          </cell>
          <cell r="L24">
            <v>141.79510000000002</v>
          </cell>
          <cell r="M24">
            <v>147.43980000000002</v>
          </cell>
          <cell r="N24">
            <v>144.0541</v>
          </cell>
          <cell r="O24">
            <v>144.6971</v>
          </cell>
        </row>
        <row r="25">
          <cell r="D25">
            <v>473.39</v>
          </cell>
          <cell r="E25">
            <v>499.3</v>
          </cell>
          <cell r="F25">
            <v>499.22</v>
          </cell>
          <cell r="G25">
            <v>496.24</v>
          </cell>
          <cell r="H25">
            <v>474.98</v>
          </cell>
          <cell r="I25">
            <v>490.36</v>
          </cell>
          <cell r="J25">
            <v>493.45</v>
          </cell>
          <cell r="K25">
            <v>497.96</v>
          </cell>
          <cell r="L25">
            <v>489.59</v>
          </cell>
          <cell r="M25">
            <v>509.08</v>
          </cell>
          <cell r="N25">
            <v>497.39</v>
          </cell>
          <cell r="O25">
            <v>499.61</v>
          </cell>
        </row>
        <row r="26">
          <cell r="D26">
            <v>170.9212</v>
          </cell>
          <cell r="E26">
            <v>170.1851</v>
          </cell>
          <cell r="F26">
            <v>171.8065</v>
          </cell>
          <cell r="G26">
            <v>175.4969</v>
          </cell>
          <cell r="H26">
            <v>172.0259</v>
          </cell>
          <cell r="I26">
            <v>167.9512</v>
          </cell>
          <cell r="J26">
            <v>164.4676</v>
          </cell>
          <cell r="K26">
            <v>165.5652</v>
          </cell>
          <cell r="L26">
            <v>161.1575</v>
          </cell>
          <cell r="M26">
            <v>168.3958</v>
          </cell>
          <cell r="N26">
            <v>164.98430000000002</v>
          </cell>
          <cell r="O26">
            <v>164.7313</v>
          </cell>
        </row>
        <row r="27">
          <cell r="D27">
            <v>45182.53</v>
          </cell>
          <cell r="E27">
            <v>45148.16</v>
          </cell>
          <cell r="F27">
            <v>45782.51</v>
          </cell>
          <cell r="G27">
            <v>46389.86</v>
          </cell>
          <cell r="H27">
            <v>45495.69</v>
          </cell>
          <cell r="I27">
            <v>44781.56</v>
          </cell>
          <cell r="J27">
            <v>45292.02</v>
          </cell>
          <cell r="K27">
            <v>45633.8</v>
          </cell>
          <cell r="L27">
            <v>45043.28</v>
          </cell>
          <cell r="M27">
            <v>46722.87</v>
          </cell>
          <cell r="N27">
            <v>46072.1</v>
          </cell>
          <cell r="O27">
            <v>46589.3</v>
          </cell>
        </row>
        <row r="28">
          <cell r="D28">
            <v>192.13</v>
          </cell>
          <cell r="E28">
            <v>192.13</v>
          </cell>
          <cell r="F28">
            <v>192.13</v>
          </cell>
          <cell r="G28">
            <v>192.13</v>
          </cell>
          <cell r="H28">
            <v>188.13</v>
          </cell>
          <cell r="I28">
            <v>188.13</v>
          </cell>
          <cell r="J28">
            <v>188.13</v>
          </cell>
          <cell r="K28">
            <v>188.13</v>
          </cell>
          <cell r="L28">
            <v>188.13</v>
          </cell>
          <cell r="M28">
            <v>188.13</v>
          </cell>
          <cell r="N28">
            <v>188.13</v>
          </cell>
          <cell r="O28">
            <v>188.13</v>
          </cell>
        </row>
        <row r="29">
          <cell r="D29">
            <v>160</v>
          </cell>
          <cell r="E29">
            <v>160</v>
          </cell>
          <cell r="F29">
            <v>160</v>
          </cell>
          <cell r="G29">
            <v>160</v>
          </cell>
          <cell r="H29">
            <v>160</v>
          </cell>
          <cell r="I29">
            <v>160</v>
          </cell>
          <cell r="J29">
            <v>160</v>
          </cell>
          <cell r="K29">
            <v>170</v>
          </cell>
          <cell r="L29">
            <v>170</v>
          </cell>
          <cell r="M29">
            <v>170</v>
          </cell>
          <cell r="N29">
            <v>170</v>
          </cell>
          <cell r="O29">
            <v>170</v>
          </cell>
        </row>
        <row r="30">
          <cell r="D30">
            <v>189.16</v>
          </cell>
          <cell r="E30">
            <v>185.92</v>
          </cell>
          <cell r="F30">
            <v>188.42</v>
          </cell>
          <cell r="G30">
            <v>187.5</v>
          </cell>
          <cell r="H30">
            <v>186.59</v>
          </cell>
          <cell r="I30">
            <v>187.71</v>
          </cell>
          <cell r="J30">
            <v>187.19</v>
          </cell>
          <cell r="K30">
            <v>187.6</v>
          </cell>
          <cell r="L30">
            <v>189.03</v>
          </cell>
          <cell r="M30">
            <v>187.63</v>
          </cell>
          <cell r="N30">
            <v>188.17</v>
          </cell>
          <cell r="O30">
            <v>188.8</v>
          </cell>
        </row>
        <row r="31">
          <cell r="D31">
            <v>131.5198</v>
          </cell>
          <cell r="E31">
            <v>130.82760000000002</v>
          </cell>
          <cell r="F31">
            <v>132.3596</v>
          </cell>
          <cell r="G31">
            <v>123.0293</v>
          </cell>
          <cell r="H31">
            <v>120.1149</v>
          </cell>
          <cell r="I31">
            <v>122.4132</v>
          </cell>
          <cell r="J31">
            <v>121.3798</v>
          </cell>
          <cell r="K31">
            <v>128.6207</v>
          </cell>
          <cell r="L31">
            <v>128.11520000000002</v>
          </cell>
          <cell r="M31">
            <v>129.2744</v>
          </cell>
          <cell r="N31">
            <v>136.5267</v>
          </cell>
          <cell r="O31">
            <v>136.5267</v>
          </cell>
        </row>
        <row r="32">
          <cell r="D32">
            <v>512.08</v>
          </cell>
          <cell r="E32">
            <v>505.77</v>
          </cell>
          <cell r="F32">
            <v>509.94</v>
          </cell>
          <cell r="G32">
            <v>476.09</v>
          </cell>
          <cell r="H32">
            <v>466.37</v>
          </cell>
          <cell r="I32">
            <v>478.41</v>
          </cell>
          <cell r="J32">
            <v>489.19</v>
          </cell>
          <cell r="K32">
            <v>516.73</v>
          </cell>
          <cell r="L32">
            <v>523.1</v>
          </cell>
          <cell r="M32">
            <v>530.93</v>
          </cell>
          <cell r="N32">
            <v>562.02</v>
          </cell>
          <cell r="O32">
            <v>562.02</v>
          </cell>
        </row>
        <row r="33">
          <cell r="D33">
            <v>180</v>
          </cell>
          <cell r="E33">
            <v>183</v>
          </cell>
          <cell r="F33">
            <v>180</v>
          </cell>
          <cell r="G33">
            <v>171</v>
          </cell>
          <cell r="H33">
            <v>171</v>
          </cell>
          <cell r="I33">
            <v>171</v>
          </cell>
          <cell r="J33">
            <v>164</v>
          </cell>
          <cell r="K33">
            <v>159</v>
          </cell>
          <cell r="L33">
            <v>160</v>
          </cell>
          <cell r="M33">
            <v>175</v>
          </cell>
          <cell r="N33">
            <v>176</v>
          </cell>
          <cell r="O33">
            <v>176</v>
          </cell>
        </row>
        <row r="34">
          <cell r="D34">
            <v>196.87</v>
          </cell>
          <cell r="E34">
            <v>190.54</v>
          </cell>
          <cell r="F34">
            <v>199.84</v>
          </cell>
          <cell r="G34">
            <v>199.29</v>
          </cell>
          <cell r="H34">
            <v>188.87</v>
          </cell>
          <cell r="I34">
            <v>195.91</v>
          </cell>
          <cell r="J34">
            <v>191.85</v>
          </cell>
          <cell r="K34">
            <v>194.57</v>
          </cell>
          <cell r="L34">
            <v>183.94</v>
          </cell>
          <cell r="M34">
            <v>182.44</v>
          </cell>
          <cell r="N34">
            <v>199.42</v>
          </cell>
          <cell r="O34">
            <v>182.96</v>
          </cell>
        </row>
        <row r="35">
          <cell r="D35">
            <v>167.51</v>
          </cell>
          <cell r="E35">
            <v>166.77</v>
          </cell>
          <cell r="F35">
            <v>172.2</v>
          </cell>
          <cell r="G35">
            <v>162.95</v>
          </cell>
          <cell r="H35">
            <v>165.51</v>
          </cell>
          <cell r="I35">
            <v>159.72</v>
          </cell>
          <cell r="J35">
            <v>171.72</v>
          </cell>
          <cell r="K35">
            <v>169.05</v>
          </cell>
          <cell r="L35">
            <v>173</v>
          </cell>
          <cell r="M35">
            <v>162.51</v>
          </cell>
          <cell r="N35">
            <v>162.53</v>
          </cell>
          <cell r="O35">
            <v>166.58</v>
          </cell>
        </row>
        <row r="36">
          <cell r="D36">
            <v>244.59</v>
          </cell>
          <cell r="E36">
            <v>242.53</v>
          </cell>
          <cell r="F36">
            <v>251.11</v>
          </cell>
          <cell r="G36">
            <v>243.3</v>
          </cell>
          <cell r="H36">
            <v>246.51</v>
          </cell>
          <cell r="I36">
            <v>247.03</v>
          </cell>
          <cell r="J36">
            <v>249.07</v>
          </cell>
          <cell r="K36">
            <v>253.84</v>
          </cell>
          <cell r="L36">
            <v>247.18</v>
          </cell>
          <cell r="M36">
            <v>246.65</v>
          </cell>
          <cell r="N36">
            <v>237.99</v>
          </cell>
          <cell r="O36">
            <v>238.67</v>
          </cell>
        </row>
        <row r="37">
          <cell r="D37">
            <v>195.9719</v>
          </cell>
          <cell r="E37">
            <v>193.1651</v>
          </cell>
          <cell r="F37">
            <v>193.6112</v>
          </cell>
          <cell r="G37">
            <v>194.6297</v>
          </cell>
          <cell r="H37">
            <v>190.8262</v>
          </cell>
          <cell r="I37">
            <v>193.4498</v>
          </cell>
          <cell r="J37">
            <v>191.695</v>
          </cell>
          <cell r="K37">
            <v>199.5149</v>
          </cell>
          <cell r="L37">
            <v>204.1901</v>
          </cell>
          <cell r="M37">
            <v>176.2958</v>
          </cell>
          <cell r="N37">
            <v>197.0064</v>
          </cell>
          <cell r="O37">
            <v>199.4456</v>
          </cell>
        </row>
        <row r="38">
          <cell r="D38">
            <v>1902</v>
          </cell>
          <cell r="E38">
            <v>1881</v>
          </cell>
          <cell r="F38">
            <v>1877</v>
          </cell>
          <cell r="G38">
            <v>1891</v>
          </cell>
          <cell r="H38">
            <v>1838</v>
          </cell>
          <cell r="I38">
            <v>1858</v>
          </cell>
          <cell r="J38">
            <v>1854</v>
          </cell>
          <cell r="K38">
            <v>1920</v>
          </cell>
          <cell r="L38">
            <v>1976</v>
          </cell>
          <cell r="M38">
            <v>1716</v>
          </cell>
          <cell r="N38">
            <v>1888</v>
          </cell>
          <cell r="O38">
            <v>1915</v>
          </cell>
        </row>
        <row r="39">
          <cell r="D39">
            <v>120.81070000000001</v>
          </cell>
          <cell r="E39">
            <v>122.6286</v>
          </cell>
          <cell r="F39">
            <v>125.7051</v>
          </cell>
          <cell r="G39">
            <v>126.05040000000001</v>
          </cell>
          <cell r="H39">
            <v>126.20630000000001</v>
          </cell>
          <cell r="I39">
            <v>128.6982</v>
          </cell>
          <cell r="J39">
            <v>128.6982</v>
          </cell>
          <cell r="K39">
            <v>128.6982</v>
          </cell>
          <cell r="L39">
            <v>128.6982</v>
          </cell>
          <cell r="M39">
            <v>128.6982</v>
          </cell>
          <cell r="N39">
            <v>128.6982</v>
          </cell>
          <cell r="O39">
            <v>128.6982</v>
          </cell>
        </row>
        <row r="40">
          <cell r="D40">
            <v>108.45</v>
          </cell>
          <cell r="E40">
            <v>109.27</v>
          </cell>
          <cell r="F40">
            <v>110.44</v>
          </cell>
          <cell r="G40">
            <v>110.72</v>
          </cell>
          <cell r="H40">
            <v>110.06</v>
          </cell>
          <cell r="I40">
            <v>111.71</v>
          </cell>
          <cell r="J40">
            <v>111.71</v>
          </cell>
          <cell r="K40">
            <v>111.71</v>
          </cell>
          <cell r="L40">
            <v>111.71</v>
          </cell>
          <cell r="M40">
            <v>111.71</v>
          </cell>
          <cell r="N40">
            <v>111.71</v>
          </cell>
          <cell r="O40">
            <v>111.71</v>
          </cell>
        </row>
        <row r="41">
          <cell r="S41">
            <v>163.39397049999997</v>
          </cell>
          <cell r="T41">
            <v>163.45677809999998</v>
          </cell>
          <cell r="U41">
            <v>165.3775249</v>
          </cell>
          <cell r="V41">
            <v>163.30034659999998</v>
          </cell>
          <cell r="W41">
            <v>162.59635620000003</v>
          </cell>
          <cell r="X41">
            <v>163.4329911</v>
          </cell>
          <cell r="Y41">
            <v>162.6149561</v>
          </cell>
          <cell r="Z41">
            <v>162.3851074</v>
          </cell>
          <cell r="AA41">
            <v>162.0961992</v>
          </cell>
          <cell r="AB41">
            <v>163.011106</v>
          </cell>
          <cell r="AC41">
            <v>164.26960199999996</v>
          </cell>
          <cell r="AD41">
            <v>165.495049</v>
          </cell>
        </row>
        <row r="42">
          <cell r="D42">
            <v>132.8817</v>
          </cell>
          <cell r="E42">
            <v>128.71970000000002</v>
          </cell>
          <cell r="F42">
            <v>123.4422</v>
          </cell>
          <cell r="G42">
            <v>117.91080000000001</v>
          </cell>
          <cell r="H42">
            <v>128.8424</v>
          </cell>
          <cell r="I42">
            <v>124.2612</v>
          </cell>
          <cell r="J42">
            <v>127.05290000000001</v>
          </cell>
          <cell r="K42">
            <v>131.5523</v>
          </cell>
          <cell r="L42">
            <v>130.4735</v>
          </cell>
          <cell r="M42">
            <v>142.7498</v>
          </cell>
          <cell r="N42">
            <v>140.858</v>
          </cell>
          <cell r="O42">
            <v>140.858</v>
          </cell>
        </row>
        <row r="43">
          <cell r="D43">
            <v>259.89</v>
          </cell>
          <cell r="E43">
            <v>251.75</v>
          </cell>
          <cell r="F43">
            <v>241.43</v>
          </cell>
          <cell r="G43">
            <v>230.61</v>
          </cell>
          <cell r="H43">
            <v>251.99</v>
          </cell>
          <cell r="I43">
            <v>243.03</v>
          </cell>
          <cell r="J43">
            <v>248.49</v>
          </cell>
          <cell r="K43">
            <v>257.29</v>
          </cell>
          <cell r="L43">
            <v>255.18</v>
          </cell>
          <cell r="M43">
            <v>279.19</v>
          </cell>
          <cell r="N43">
            <v>275.49</v>
          </cell>
          <cell r="O43">
            <v>275.49</v>
          </cell>
        </row>
        <row r="44">
          <cell r="D44">
            <v>151.6756</v>
          </cell>
          <cell r="E44">
            <v>153.0413</v>
          </cell>
          <cell r="F44">
            <v>146.5238</v>
          </cell>
          <cell r="G44">
            <v>145.61700000000002</v>
          </cell>
          <cell r="H44">
            <v>148.8041</v>
          </cell>
          <cell r="I44">
            <v>146.5205</v>
          </cell>
          <cell r="J44">
            <v>147.5617</v>
          </cell>
          <cell r="K44">
            <v>146.892</v>
          </cell>
          <cell r="L44">
            <v>144.9507</v>
          </cell>
          <cell r="M44">
            <v>147.15300000000002</v>
          </cell>
          <cell r="N44">
            <v>144.5749</v>
          </cell>
          <cell r="O44">
            <v>144.5749</v>
          </cell>
        </row>
        <row r="45">
          <cell r="D45">
            <v>618</v>
          </cell>
          <cell r="E45">
            <v>626</v>
          </cell>
          <cell r="F45">
            <v>603</v>
          </cell>
          <cell r="G45">
            <v>603</v>
          </cell>
          <cell r="H45">
            <v>616</v>
          </cell>
          <cell r="I45">
            <v>605</v>
          </cell>
          <cell r="J45">
            <v>614</v>
          </cell>
          <cell r="K45">
            <v>614</v>
          </cell>
          <cell r="L45">
            <v>608</v>
          </cell>
          <cell r="M45">
            <v>614</v>
          </cell>
          <cell r="N45">
            <v>606</v>
          </cell>
          <cell r="O45">
            <v>606</v>
          </cell>
        </row>
      </sheetData>
      <sheetData sheetId="3">
        <row r="6">
          <cell r="D6">
            <v>158.64520000000002</v>
          </cell>
          <cell r="E6">
            <v>166.66670000000002</v>
          </cell>
          <cell r="F6">
            <v>166.4839</v>
          </cell>
          <cell r="G6">
            <v>169.1935</v>
          </cell>
          <cell r="H6">
            <v>165.26670000000001</v>
          </cell>
          <cell r="I6">
            <v>144.0968</v>
          </cell>
          <cell r="J6">
            <v>129.4333</v>
          </cell>
          <cell r="K6">
            <v>149.3871</v>
          </cell>
          <cell r="L6">
            <v>164.4839</v>
          </cell>
          <cell r="M6">
            <v>152.5</v>
          </cell>
          <cell r="N6">
            <v>157.7742</v>
          </cell>
          <cell r="O6">
            <v>156.8667</v>
          </cell>
          <cell r="P6">
            <v>161.12900000000002</v>
          </cell>
        </row>
        <row r="7">
          <cell r="D7">
            <v>174.4829</v>
          </cell>
          <cell r="E7">
            <v>173.2585</v>
          </cell>
          <cell r="F7">
            <v>180.3959</v>
          </cell>
          <cell r="G7">
            <v>175.93370000000002</v>
          </cell>
          <cell r="H7">
            <v>178.06130000000002</v>
          </cell>
          <cell r="I7">
            <v>173.0455</v>
          </cell>
          <cell r="J7">
            <v>174.2346</v>
          </cell>
          <cell r="K7">
            <v>171.42700000000002</v>
          </cell>
          <cell r="L7">
            <v>168.5316</v>
          </cell>
          <cell r="M7">
            <v>169.3778</v>
          </cell>
          <cell r="N7">
            <v>167.09390000000002</v>
          </cell>
          <cell r="O7">
            <v>165.8793</v>
          </cell>
          <cell r="P7">
            <v>165.2474</v>
          </cell>
        </row>
        <row r="8">
          <cell r="D8">
            <v>4666.1410000000005</v>
          </cell>
          <cell r="E8">
            <v>4600.7187</v>
          </cell>
          <cell r="F8">
            <v>4658.2619</v>
          </cell>
          <cell r="G8">
            <v>4512.1045</v>
          </cell>
          <cell r="H8">
            <v>4514.677000000001</v>
          </cell>
          <cell r="I8">
            <v>4465.6497</v>
          </cell>
          <cell r="J8">
            <v>4500.3297</v>
          </cell>
          <cell r="K8">
            <v>4472.8626</v>
          </cell>
          <cell r="L8">
            <v>4411.8174</v>
          </cell>
          <cell r="M8">
            <v>4402.22</v>
          </cell>
          <cell r="N8">
            <v>4269.4177</v>
          </cell>
          <cell r="O8">
            <v>4198.7983</v>
          </cell>
          <cell r="P8">
            <v>4244.2061</v>
          </cell>
        </row>
        <row r="9">
          <cell r="D9">
            <v>190.4642</v>
          </cell>
          <cell r="E9">
            <v>182.6395</v>
          </cell>
          <cell r="F9">
            <v>188.6922</v>
          </cell>
          <cell r="G9">
            <v>186.2587</v>
          </cell>
          <cell r="H9">
            <v>174.3435</v>
          </cell>
          <cell r="I9">
            <v>180.1622</v>
          </cell>
          <cell r="J9">
            <v>182.2364</v>
          </cell>
          <cell r="K9">
            <v>181.9556</v>
          </cell>
          <cell r="L9">
            <v>190.1206</v>
          </cell>
          <cell r="M9">
            <v>171.68280000000001</v>
          </cell>
          <cell r="N9">
            <v>187.9564</v>
          </cell>
          <cell r="O9">
            <v>192.91080000000002</v>
          </cell>
          <cell r="P9">
            <v>193.2174</v>
          </cell>
        </row>
        <row r="10">
          <cell r="D10">
            <v>1418.3871000000001</v>
          </cell>
          <cell r="E10">
            <v>1359.8667</v>
          </cell>
          <cell r="F10">
            <v>1404.9677000000001</v>
          </cell>
          <cell r="G10">
            <v>1386.5484000000001</v>
          </cell>
          <cell r="H10">
            <v>1297.6000000000001</v>
          </cell>
          <cell r="I10">
            <v>1341.0968</v>
          </cell>
          <cell r="J10">
            <v>1356.1333</v>
          </cell>
          <cell r="K10">
            <v>1354.1290000000001</v>
          </cell>
          <cell r="L10">
            <v>1415</v>
          </cell>
          <cell r="M10">
            <v>1278</v>
          </cell>
          <cell r="N10">
            <v>1398.7097</v>
          </cell>
          <cell r="O10">
            <v>1435.8333</v>
          </cell>
          <cell r="P10">
            <v>1437.8333</v>
          </cell>
        </row>
        <row r="11">
          <cell r="D11">
            <v>247.6774</v>
          </cell>
          <cell r="E11">
            <v>249</v>
          </cell>
          <cell r="F11">
            <v>249</v>
          </cell>
          <cell r="G11">
            <v>249</v>
          </cell>
          <cell r="H11">
            <v>249</v>
          </cell>
          <cell r="I11">
            <v>249</v>
          </cell>
          <cell r="J11">
            <v>249</v>
          </cell>
          <cell r="K11">
            <v>249</v>
          </cell>
          <cell r="L11">
            <v>241.54840000000002</v>
          </cell>
          <cell r="M11">
            <v>240</v>
          </cell>
          <cell r="N11">
            <v>240</v>
          </cell>
          <cell r="O11">
            <v>241.26670000000001</v>
          </cell>
          <cell r="P11">
            <v>242.93550000000002</v>
          </cell>
        </row>
        <row r="12">
          <cell r="D12">
            <v>173.79430000000002</v>
          </cell>
          <cell r="E12">
            <v>164.9666</v>
          </cell>
          <cell r="F12">
            <v>166.898</v>
          </cell>
          <cell r="G12">
            <v>169.9308</v>
          </cell>
          <cell r="H12">
            <v>174.4298</v>
          </cell>
          <cell r="I12">
            <v>176.1797</v>
          </cell>
          <cell r="J12">
            <v>170.77200000000002</v>
          </cell>
          <cell r="K12">
            <v>164.22820000000002</v>
          </cell>
          <cell r="L12">
            <v>159.8245</v>
          </cell>
          <cell r="M12">
            <v>151.3588</v>
          </cell>
          <cell r="N12">
            <v>156.04340000000002</v>
          </cell>
          <cell r="O12">
            <v>145.85490000000001</v>
          </cell>
          <cell r="P12">
            <v>145.2897</v>
          </cell>
        </row>
        <row r="13">
          <cell r="D13">
            <v>2719.2903</v>
          </cell>
          <cell r="E13">
            <v>2581.1667</v>
          </cell>
          <cell r="F13">
            <v>2611.3871</v>
          </cell>
          <cell r="G13">
            <v>2658.8387000000002</v>
          </cell>
          <cell r="H13">
            <v>2729.2333000000003</v>
          </cell>
          <cell r="I13">
            <v>2756.6129</v>
          </cell>
          <cell r="J13">
            <v>2672</v>
          </cell>
          <cell r="K13">
            <v>2569.6129</v>
          </cell>
          <cell r="L13">
            <v>2500.7097000000003</v>
          </cell>
          <cell r="M13">
            <v>2368.25</v>
          </cell>
          <cell r="N13">
            <v>2441.5484</v>
          </cell>
          <cell r="O13">
            <v>2282.1333</v>
          </cell>
          <cell r="P13">
            <v>2273.2903</v>
          </cell>
        </row>
        <row r="14">
          <cell r="D14">
            <v>224.7097</v>
          </cell>
          <cell r="E14">
            <v>227.66670000000002</v>
          </cell>
          <cell r="F14">
            <v>231.1613</v>
          </cell>
          <cell r="G14">
            <v>233.1613</v>
          </cell>
          <cell r="H14">
            <v>230.1</v>
          </cell>
          <cell r="I14">
            <v>226.871</v>
          </cell>
          <cell r="J14">
            <v>224.4667</v>
          </cell>
          <cell r="K14">
            <v>223.0968</v>
          </cell>
          <cell r="L14">
            <v>225.3871</v>
          </cell>
          <cell r="M14">
            <v>224.5</v>
          </cell>
          <cell r="N14">
            <v>221.8065</v>
          </cell>
          <cell r="O14">
            <v>216.8333</v>
          </cell>
          <cell r="P14">
            <v>215</v>
          </cell>
        </row>
        <row r="15">
          <cell r="D15">
            <v>148.4113</v>
          </cell>
          <cell r="E15">
            <v>147.977</v>
          </cell>
          <cell r="F15">
            <v>153.0932</v>
          </cell>
          <cell r="G15">
            <v>164.3629</v>
          </cell>
          <cell r="H15">
            <v>168.45600000000002</v>
          </cell>
          <cell r="I15">
            <v>154.7768</v>
          </cell>
          <cell r="J15">
            <v>148.00130000000001</v>
          </cell>
          <cell r="K15">
            <v>134.3326</v>
          </cell>
          <cell r="L15">
            <v>133.5077</v>
          </cell>
          <cell r="M15">
            <v>135.5225</v>
          </cell>
          <cell r="N15">
            <v>147.17000000000002</v>
          </cell>
          <cell r="O15">
            <v>148.6053</v>
          </cell>
          <cell r="P15">
            <v>130.3419</v>
          </cell>
        </row>
        <row r="16">
          <cell r="D16">
            <v>214.0645</v>
          </cell>
          <cell r="E16">
            <v>215</v>
          </cell>
          <cell r="F16">
            <v>215</v>
          </cell>
          <cell r="G16">
            <v>214.93550000000002</v>
          </cell>
          <cell r="H16">
            <v>210.6</v>
          </cell>
          <cell r="I16">
            <v>210</v>
          </cell>
          <cell r="J16">
            <v>200.63330000000002</v>
          </cell>
          <cell r="K16">
            <v>195</v>
          </cell>
          <cell r="L16">
            <v>191.6129</v>
          </cell>
          <cell r="M16">
            <v>176.5</v>
          </cell>
          <cell r="N16">
            <v>175</v>
          </cell>
          <cell r="O16">
            <v>175.8333</v>
          </cell>
          <cell r="P16">
            <v>189.3333</v>
          </cell>
        </row>
        <row r="17">
          <cell r="D17">
            <v>180.8065</v>
          </cell>
          <cell r="E17">
            <v>181</v>
          </cell>
          <cell r="F17">
            <v>181</v>
          </cell>
          <cell r="G17">
            <v>181</v>
          </cell>
          <cell r="H17">
            <v>181</v>
          </cell>
          <cell r="I17">
            <v>181</v>
          </cell>
          <cell r="J17">
            <v>181</v>
          </cell>
          <cell r="K17">
            <v>181</v>
          </cell>
          <cell r="L17">
            <v>181.4516</v>
          </cell>
          <cell r="M17">
            <v>182</v>
          </cell>
          <cell r="N17">
            <v>182</v>
          </cell>
          <cell r="O17">
            <v>182</v>
          </cell>
          <cell r="P17">
            <v>182</v>
          </cell>
        </row>
        <row r="18">
          <cell r="D18">
            <v>204.43550000000002</v>
          </cell>
          <cell r="E18">
            <v>173.16670000000002</v>
          </cell>
          <cell r="F18">
            <v>157.4194</v>
          </cell>
          <cell r="G18">
            <v>170.72580000000002</v>
          </cell>
          <cell r="H18">
            <v>185.16670000000002</v>
          </cell>
          <cell r="I18">
            <v>174.2339</v>
          </cell>
          <cell r="J18">
            <v>154.16670000000002</v>
          </cell>
          <cell r="K18">
            <v>167.1774</v>
          </cell>
          <cell r="L18">
            <v>162.5</v>
          </cell>
          <cell r="M18">
            <v>141.25</v>
          </cell>
          <cell r="N18">
            <v>164.5968</v>
          </cell>
          <cell r="O18">
            <v>175</v>
          </cell>
          <cell r="P18">
            <v>160.4429</v>
          </cell>
        </row>
        <row r="19">
          <cell r="D19">
            <v>236.5994</v>
          </cell>
          <cell r="E19">
            <v>236.7953</v>
          </cell>
          <cell r="F19">
            <v>237.2752</v>
          </cell>
          <cell r="G19">
            <v>237.5171</v>
          </cell>
          <cell r="H19">
            <v>237.64</v>
          </cell>
          <cell r="I19">
            <v>237.7277</v>
          </cell>
          <cell r="J19">
            <v>237.8527</v>
          </cell>
          <cell r="K19">
            <v>237.9713</v>
          </cell>
          <cell r="L19">
            <v>238.04260000000002</v>
          </cell>
          <cell r="M19">
            <v>237.775</v>
          </cell>
          <cell r="N19">
            <v>237.3484</v>
          </cell>
          <cell r="O19">
            <v>237.262</v>
          </cell>
          <cell r="P19">
            <v>234.91500000000002</v>
          </cell>
        </row>
        <row r="20">
          <cell r="D20">
            <v>195.6301</v>
          </cell>
          <cell r="E20">
            <v>199.8239</v>
          </cell>
          <cell r="F20">
            <v>194.5986</v>
          </cell>
          <cell r="G20">
            <v>184.64770000000001</v>
          </cell>
          <cell r="H20">
            <v>175.3034</v>
          </cell>
          <cell r="I20">
            <v>179.834</v>
          </cell>
          <cell r="J20">
            <v>178.8059</v>
          </cell>
          <cell r="K20">
            <v>153.7705</v>
          </cell>
          <cell r="L20">
            <v>158.1668</v>
          </cell>
          <cell r="M20">
            <v>158.3049</v>
          </cell>
          <cell r="N20">
            <v>167.9589</v>
          </cell>
          <cell r="O20">
            <v>153.6646</v>
          </cell>
          <cell r="P20">
            <v>159.8878</v>
          </cell>
        </row>
        <row r="21">
          <cell r="D21">
            <v>138.74</v>
          </cell>
          <cell r="E21">
            <v>140.1697</v>
          </cell>
          <cell r="F21">
            <v>136.31</v>
          </cell>
          <cell r="G21">
            <v>129.50650000000002</v>
          </cell>
          <cell r="H21">
            <v>123.3883</v>
          </cell>
          <cell r="I21">
            <v>127.4342</v>
          </cell>
          <cell r="J21">
            <v>126.73100000000001</v>
          </cell>
          <cell r="K21">
            <v>108.819</v>
          </cell>
          <cell r="L21">
            <v>112.1087</v>
          </cell>
          <cell r="M21">
            <v>112.24</v>
          </cell>
          <cell r="N21">
            <v>118.9623</v>
          </cell>
          <cell r="O21">
            <v>108.7513</v>
          </cell>
          <cell r="P21">
            <v>113.1235</v>
          </cell>
        </row>
        <row r="22">
          <cell r="D22">
            <v>151.7558</v>
          </cell>
          <cell r="E22">
            <v>151.2304</v>
          </cell>
          <cell r="F22">
            <v>153.9019</v>
          </cell>
          <cell r="G22">
            <v>153.93300000000002</v>
          </cell>
          <cell r="H22">
            <v>152.4863</v>
          </cell>
          <cell r="I22">
            <v>148.5661</v>
          </cell>
          <cell r="J22">
            <v>146.9439</v>
          </cell>
          <cell r="K22">
            <v>144.0726</v>
          </cell>
          <cell r="L22">
            <v>143.3825</v>
          </cell>
          <cell r="M22">
            <v>137.22050000000002</v>
          </cell>
          <cell r="N22">
            <v>135.8629</v>
          </cell>
          <cell r="O22">
            <v>142.32</v>
          </cell>
          <cell r="P22">
            <v>143.95680000000002</v>
          </cell>
        </row>
        <row r="23">
          <cell r="D23">
            <v>523.9826</v>
          </cell>
          <cell r="E23">
            <v>522.1683</v>
          </cell>
          <cell r="F23">
            <v>531.3926</v>
          </cell>
          <cell r="G23">
            <v>531.5</v>
          </cell>
          <cell r="H23">
            <v>526.5047000000001</v>
          </cell>
          <cell r="I23">
            <v>512.969</v>
          </cell>
          <cell r="J23">
            <v>507.36800000000005</v>
          </cell>
          <cell r="K23">
            <v>497.45390000000003</v>
          </cell>
          <cell r="L23">
            <v>495.071</v>
          </cell>
          <cell r="M23">
            <v>473.795</v>
          </cell>
          <cell r="N23">
            <v>469.10740000000004</v>
          </cell>
          <cell r="O23">
            <v>491.40270000000004</v>
          </cell>
          <cell r="P23">
            <v>497.0539</v>
          </cell>
        </row>
        <row r="24">
          <cell r="D24">
            <v>175.60170000000002</v>
          </cell>
          <cell r="E24">
            <v>176.6617</v>
          </cell>
          <cell r="F24">
            <v>182.23180000000002</v>
          </cell>
          <cell r="G24">
            <v>184.446</v>
          </cell>
          <cell r="H24">
            <v>180.935</v>
          </cell>
          <cell r="I24">
            <v>180.5144</v>
          </cell>
          <cell r="J24">
            <v>174.3897</v>
          </cell>
          <cell r="K24">
            <v>174.436</v>
          </cell>
          <cell r="L24">
            <v>174.4259</v>
          </cell>
          <cell r="M24">
            <v>171.1269</v>
          </cell>
          <cell r="N24">
            <v>170.72480000000002</v>
          </cell>
          <cell r="O24">
            <v>171.86010000000002</v>
          </cell>
          <cell r="P24">
            <v>165.1527</v>
          </cell>
        </row>
        <row r="25">
          <cell r="D25">
            <v>49722.568100000004</v>
          </cell>
          <cell r="E25">
            <v>49567.959</v>
          </cell>
          <cell r="F25">
            <v>49657.3768</v>
          </cell>
          <cell r="G25">
            <v>49777.9755</v>
          </cell>
          <cell r="H25">
            <v>49195.2807</v>
          </cell>
          <cell r="I25">
            <v>48480.0035</v>
          </cell>
          <cell r="J25">
            <v>47260.7573</v>
          </cell>
          <cell r="K25">
            <v>47655.4661</v>
          </cell>
          <cell r="L25">
            <v>47047.6426</v>
          </cell>
          <cell r="M25">
            <v>46431.3175</v>
          </cell>
          <cell r="N25">
            <v>45312.7887</v>
          </cell>
          <cell r="O25">
            <v>45605.895300000004</v>
          </cell>
          <cell r="P25">
            <v>45643.9652</v>
          </cell>
        </row>
        <row r="26">
          <cell r="D26">
            <v>192.5</v>
          </cell>
          <cell r="E26">
            <v>192.5</v>
          </cell>
          <cell r="F26">
            <v>192.5</v>
          </cell>
          <cell r="G26">
            <v>194.62900000000002</v>
          </cell>
          <cell r="H26">
            <v>195.1567</v>
          </cell>
          <cell r="I26">
            <v>194.75</v>
          </cell>
          <cell r="J26">
            <v>193.6167</v>
          </cell>
          <cell r="K26">
            <v>190.5</v>
          </cell>
          <cell r="L26">
            <v>190.5</v>
          </cell>
          <cell r="M26">
            <v>190.5</v>
          </cell>
          <cell r="N26">
            <v>191.7619</v>
          </cell>
          <cell r="O26">
            <v>190.53</v>
          </cell>
          <cell r="P26">
            <v>188.13</v>
          </cell>
        </row>
        <row r="27">
          <cell r="D27">
            <v>180</v>
          </cell>
          <cell r="E27">
            <v>185</v>
          </cell>
          <cell r="F27">
            <v>183.0645</v>
          </cell>
          <cell r="G27">
            <v>178.5806</v>
          </cell>
          <cell r="H27">
            <v>175.6</v>
          </cell>
          <cell r="I27">
            <v>156.4516</v>
          </cell>
          <cell r="J27">
            <v>128.1</v>
          </cell>
          <cell r="K27">
            <v>118.6774</v>
          </cell>
          <cell r="L27">
            <v>138.54840000000002</v>
          </cell>
          <cell r="M27">
            <v>147.5</v>
          </cell>
          <cell r="N27">
            <v>156.6129</v>
          </cell>
          <cell r="O27">
            <v>160</v>
          </cell>
          <cell r="P27">
            <v>167</v>
          </cell>
        </row>
        <row r="28">
          <cell r="D28">
            <v>188.7887</v>
          </cell>
          <cell r="E28">
            <v>188.34570000000002</v>
          </cell>
          <cell r="F28">
            <v>188.9987</v>
          </cell>
          <cell r="G28">
            <v>187.8871</v>
          </cell>
          <cell r="H28">
            <v>187.8597</v>
          </cell>
          <cell r="I28">
            <v>188.1874</v>
          </cell>
          <cell r="J28">
            <v>189.2777</v>
          </cell>
          <cell r="K28">
            <v>189.961</v>
          </cell>
          <cell r="L28">
            <v>189.66580000000002</v>
          </cell>
          <cell r="M28">
            <v>188.16250000000002</v>
          </cell>
          <cell r="N28">
            <v>189.07680000000002</v>
          </cell>
          <cell r="O28">
            <v>187.32670000000002</v>
          </cell>
          <cell r="P28">
            <v>187.86260000000001</v>
          </cell>
        </row>
        <row r="29">
          <cell r="D29">
            <v>125.56660000000001</v>
          </cell>
          <cell r="E29">
            <v>136.1936</v>
          </cell>
          <cell r="F29">
            <v>133.5058</v>
          </cell>
          <cell r="G29">
            <v>137.2561</v>
          </cell>
          <cell r="H29">
            <v>125.37400000000001</v>
          </cell>
          <cell r="I29">
            <v>111.99040000000001</v>
          </cell>
          <cell r="J29">
            <v>108.47890000000001</v>
          </cell>
          <cell r="K29">
            <v>116.4242</v>
          </cell>
          <cell r="L29">
            <v>112.4175</v>
          </cell>
          <cell r="M29">
            <v>120.53540000000001</v>
          </cell>
          <cell r="N29">
            <v>127.0952</v>
          </cell>
          <cell r="O29">
            <v>125.46340000000001</v>
          </cell>
          <cell r="P29">
            <v>126.8737</v>
          </cell>
        </row>
        <row r="30">
          <cell r="D30">
            <v>554.5668000000001</v>
          </cell>
          <cell r="E30">
            <v>613.3773</v>
          </cell>
          <cell r="F30">
            <v>575.7316000000001</v>
          </cell>
          <cell r="G30">
            <v>567.4945</v>
          </cell>
          <cell r="H30">
            <v>520.8507000000001</v>
          </cell>
          <cell r="I30">
            <v>472.14230000000003</v>
          </cell>
          <cell r="J30">
            <v>452.29970000000003</v>
          </cell>
          <cell r="K30">
            <v>482.7352</v>
          </cell>
          <cell r="L30">
            <v>458.63870000000003</v>
          </cell>
          <cell r="M30">
            <v>484.45500000000004</v>
          </cell>
          <cell r="N30">
            <v>494.48650000000004</v>
          </cell>
          <cell r="O30">
            <v>486.0643</v>
          </cell>
          <cell r="P30">
            <v>514.1448</v>
          </cell>
        </row>
        <row r="31">
          <cell r="D31">
            <v>160.5806</v>
          </cell>
          <cell r="E31">
            <v>146.4</v>
          </cell>
          <cell r="F31">
            <v>133.5161</v>
          </cell>
          <cell r="G31">
            <v>167.12900000000002</v>
          </cell>
          <cell r="H31">
            <v>159.8</v>
          </cell>
          <cell r="I31">
            <v>147.0645</v>
          </cell>
          <cell r="J31">
            <v>135.7</v>
          </cell>
          <cell r="K31">
            <v>125.9355</v>
          </cell>
          <cell r="L31">
            <v>153.93550000000002</v>
          </cell>
          <cell r="M31">
            <v>148.75</v>
          </cell>
          <cell r="N31">
            <v>158.6129</v>
          </cell>
          <cell r="O31">
            <v>174.7</v>
          </cell>
          <cell r="P31">
            <v>165.2903</v>
          </cell>
        </row>
        <row r="32">
          <cell r="D32">
            <v>189.0055</v>
          </cell>
          <cell r="E32">
            <v>187.28730000000002</v>
          </cell>
          <cell r="F32">
            <v>182.99450000000002</v>
          </cell>
          <cell r="G32">
            <v>187.62</v>
          </cell>
          <cell r="H32">
            <v>185.871</v>
          </cell>
          <cell r="I32">
            <v>184.91740000000001</v>
          </cell>
          <cell r="J32">
            <v>182.4853</v>
          </cell>
          <cell r="K32">
            <v>184.9352</v>
          </cell>
          <cell r="L32">
            <v>195.7468</v>
          </cell>
          <cell r="M32">
            <v>194.72</v>
          </cell>
          <cell r="N32">
            <v>195.2571</v>
          </cell>
          <cell r="O32">
            <v>195.257</v>
          </cell>
          <cell r="P32">
            <v>189.0594</v>
          </cell>
        </row>
        <row r="33">
          <cell r="D33">
            <v>167.411</v>
          </cell>
          <cell r="E33">
            <v>168.8317</v>
          </cell>
          <cell r="F33">
            <v>168.79</v>
          </cell>
          <cell r="G33">
            <v>168.8084</v>
          </cell>
          <cell r="H33">
            <v>171.53400000000002</v>
          </cell>
          <cell r="I33">
            <v>176.7277</v>
          </cell>
          <cell r="J33">
            <v>171.5223</v>
          </cell>
          <cell r="K33">
            <v>171.36610000000002</v>
          </cell>
          <cell r="L33">
            <v>167.4032</v>
          </cell>
          <cell r="M33">
            <v>168.7825</v>
          </cell>
          <cell r="N33">
            <v>168.1429</v>
          </cell>
          <cell r="O33">
            <v>165.6767</v>
          </cell>
          <cell r="P33">
            <v>168.25580000000002</v>
          </cell>
        </row>
        <row r="34">
          <cell r="D34">
            <v>244.92190000000002</v>
          </cell>
          <cell r="E34">
            <v>246.07070000000002</v>
          </cell>
          <cell r="F34">
            <v>246.7819</v>
          </cell>
          <cell r="G34">
            <v>246.28580000000002</v>
          </cell>
          <cell r="H34">
            <v>245.07500000000002</v>
          </cell>
          <cell r="I34">
            <v>244.0361</v>
          </cell>
          <cell r="J34">
            <v>246.80700000000002</v>
          </cell>
          <cell r="K34">
            <v>243.6603</v>
          </cell>
          <cell r="L34">
            <v>247.89290000000003</v>
          </cell>
          <cell r="M34">
            <v>246.025</v>
          </cell>
          <cell r="N34">
            <v>243.85320000000002</v>
          </cell>
          <cell r="O34">
            <v>246.39030000000002</v>
          </cell>
          <cell r="P34">
            <v>248.68480000000002</v>
          </cell>
        </row>
        <row r="35">
          <cell r="D35">
            <v>185.18890000000002</v>
          </cell>
          <cell r="E35">
            <v>182.0362</v>
          </cell>
          <cell r="F35">
            <v>176.13580000000002</v>
          </cell>
          <cell r="G35">
            <v>182.8804</v>
          </cell>
          <cell r="H35">
            <v>191.1099</v>
          </cell>
          <cell r="I35">
            <v>186.18800000000002</v>
          </cell>
          <cell r="J35">
            <v>183.3827</v>
          </cell>
          <cell r="K35">
            <v>182.57240000000002</v>
          </cell>
          <cell r="L35">
            <v>186.4078</v>
          </cell>
          <cell r="M35">
            <v>188.3753</v>
          </cell>
          <cell r="N35">
            <v>193.886</v>
          </cell>
          <cell r="O35">
            <v>193.11260000000001</v>
          </cell>
          <cell r="P35">
            <v>193.08960000000002</v>
          </cell>
        </row>
        <row r="36">
          <cell r="D36">
            <v>1961.9032000000002</v>
          </cell>
          <cell r="E36">
            <v>1980.3333</v>
          </cell>
          <cell r="F36">
            <v>1910.871</v>
          </cell>
          <cell r="G36">
            <v>1872.3226000000002</v>
          </cell>
          <cell r="H36">
            <v>1947.9</v>
          </cell>
          <cell r="I36">
            <v>1918.1935</v>
          </cell>
          <cell r="J36">
            <v>1895.1</v>
          </cell>
          <cell r="K36">
            <v>1902.0645000000002</v>
          </cell>
          <cell r="L36">
            <v>1902.9677000000001</v>
          </cell>
          <cell r="M36">
            <v>1875.75</v>
          </cell>
          <cell r="N36">
            <v>1884.8387</v>
          </cell>
          <cell r="O36">
            <v>1868.5333</v>
          </cell>
          <cell r="P36">
            <v>1866.6452000000002</v>
          </cell>
        </row>
        <row r="37">
          <cell r="D37">
            <v>127.80030000000001</v>
          </cell>
          <cell r="E37">
            <v>131.7772</v>
          </cell>
          <cell r="F37">
            <v>132.0195</v>
          </cell>
          <cell r="G37">
            <v>130.538</v>
          </cell>
          <cell r="H37">
            <v>123.38470000000001</v>
          </cell>
          <cell r="I37">
            <v>112.5993</v>
          </cell>
          <cell r="J37">
            <v>116.6661</v>
          </cell>
          <cell r="K37">
            <v>119.11250000000001</v>
          </cell>
          <cell r="L37">
            <v>117.6743</v>
          </cell>
          <cell r="M37">
            <v>123.72080000000001</v>
          </cell>
          <cell r="N37">
            <v>121.20750000000001</v>
          </cell>
          <cell r="O37">
            <v>125.99130000000001</v>
          </cell>
          <cell r="P37">
            <v>128.6982</v>
          </cell>
        </row>
        <row r="38">
          <cell r="D38">
            <v>113.2129</v>
          </cell>
          <cell r="E38">
            <v>113.06800000000001</v>
          </cell>
          <cell r="F38">
            <v>113.6042</v>
          </cell>
          <cell r="G38">
            <v>112.55</v>
          </cell>
          <cell r="H38">
            <v>109.7877</v>
          </cell>
          <cell r="I38">
            <v>103.1042</v>
          </cell>
          <cell r="J38">
            <v>104.82</v>
          </cell>
          <cell r="K38">
            <v>107.1597</v>
          </cell>
          <cell r="L38">
            <v>104.0171</v>
          </cell>
          <cell r="M38">
            <v>108.34750000000001</v>
          </cell>
          <cell r="N38">
            <v>109.2068</v>
          </cell>
          <cell r="O38">
            <v>110.4723</v>
          </cell>
          <cell r="P38">
            <v>111.71</v>
          </cell>
        </row>
        <row r="39">
          <cell r="D39">
            <v>173.7307</v>
          </cell>
          <cell r="E39">
            <v>172.92700000000002</v>
          </cell>
          <cell r="F39">
            <v>172.0507</v>
          </cell>
          <cell r="G39">
            <v>175.5098</v>
          </cell>
          <cell r="H39">
            <v>173.5447</v>
          </cell>
          <cell r="I39">
            <v>165.1474</v>
          </cell>
          <cell r="J39">
            <v>158.3426</v>
          </cell>
          <cell r="K39">
            <v>157.7177</v>
          </cell>
          <cell r="L39">
            <v>158.72740000000002</v>
          </cell>
          <cell r="M39">
            <v>156.2322</v>
          </cell>
          <cell r="N39">
            <v>161.2586</v>
          </cell>
          <cell r="O39">
            <v>163.6637</v>
          </cell>
          <cell r="P39">
            <v>162.62911010000005</v>
          </cell>
        </row>
        <row r="40">
          <cell r="D40">
            <v>145.75490000000002</v>
          </cell>
          <cell r="E40">
            <v>143.8843</v>
          </cell>
          <cell r="F40">
            <v>146.9017</v>
          </cell>
          <cell r="G40">
            <v>143.7305</v>
          </cell>
          <cell r="H40">
            <v>137.7217</v>
          </cell>
          <cell r="I40">
            <v>135.108</v>
          </cell>
          <cell r="J40">
            <v>128.5225</v>
          </cell>
          <cell r="K40">
            <v>134.1568</v>
          </cell>
          <cell r="L40">
            <v>129.3684</v>
          </cell>
          <cell r="M40">
            <v>122.4409</v>
          </cell>
          <cell r="N40">
            <v>127.9727</v>
          </cell>
          <cell r="O40">
            <v>124.2518</v>
          </cell>
          <cell r="P40">
            <v>132.3774</v>
          </cell>
        </row>
        <row r="41">
          <cell r="D41">
            <v>285.0674</v>
          </cell>
          <cell r="E41">
            <v>281.409</v>
          </cell>
          <cell r="F41">
            <v>287.31030000000004</v>
          </cell>
          <cell r="G41">
            <v>281.10810000000004</v>
          </cell>
          <cell r="H41">
            <v>269.356</v>
          </cell>
          <cell r="I41">
            <v>264.24420000000003</v>
          </cell>
          <cell r="J41">
            <v>251.36430000000001</v>
          </cell>
          <cell r="K41">
            <v>262.38390000000004</v>
          </cell>
          <cell r="L41">
            <v>253.01870000000002</v>
          </cell>
          <cell r="M41">
            <v>239.47</v>
          </cell>
          <cell r="N41">
            <v>250.28900000000002</v>
          </cell>
          <cell r="O41">
            <v>243.012</v>
          </cell>
          <cell r="P41">
            <v>258.9037</v>
          </cell>
        </row>
        <row r="42">
          <cell r="D42">
            <v>151.2937</v>
          </cell>
          <cell r="E42">
            <v>155.0076</v>
          </cell>
          <cell r="F42">
            <v>153.005</v>
          </cell>
          <cell r="G42">
            <v>155.75490000000002</v>
          </cell>
          <cell r="H42">
            <v>153.69410000000002</v>
          </cell>
          <cell r="I42">
            <v>153.0429</v>
          </cell>
          <cell r="J42">
            <v>151.8442</v>
          </cell>
          <cell r="K42">
            <v>152.6313</v>
          </cell>
          <cell r="L42">
            <v>153.79680000000002</v>
          </cell>
          <cell r="M42">
            <v>153.0838</v>
          </cell>
          <cell r="N42">
            <v>151.348</v>
          </cell>
          <cell r="O42">
            <v>147.7127</v>
          </cell>
          <cell r="P42">
            <v>146.5651</v>
          </cell>
        </row>
        <row r="43">
          <cell r="D43">
            <v>631.5806</v>
          </cell>
          <cell r="E43">
            <v>652.8333</v>
          </cell>
          <cell r="F43">
            <v>645.6129000000001</v>
          </cell>
          <cell r="G43">
            <v>657</v>
          </cell>
          <cell r="H43">
            <v>652.7</v>
          </cell>
          <cell r="I43">
            <v>655.129</v>
          </cell>
          <cell r="J43">
            <v>651.4667000000001</v>
          </cell>
          <cell r="K43">
            <v>645.6452</v>
          </cell>
          <cell r="L43">
            <v>638.0323000000001</v>
          </cell>
          <cell r="M43">
            <v>631</v>
          </cell>
          <cell r="N43">
            <v>618.7742000000001</v>
          </cell>
          <cell r="O43">
            <v>609.4333</v>
          </cell>
          <cell r="P43">
            <v>611.8065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rca.europa.eu/Public/irc/agri/pig/library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H5" sqref="H5:I5"/>
    </sheetView>
  </sheetViews>
  <sheetFormatPr defaultColWidth="9.140625" defaultRowHeight="12.75"/>
  <cols>
    <col min="1" max="1" width="10.7109375" style="0" customWidth="1"/>
    <col min="2" max="9" width="9.28125" style="0" customWidth="1"/>
    <col min="10" max="10" width="10.7109375" style="0" customWidth="1"/>
  </cols>
  <sheetData>
    <row r="1" spans="1:10" ht="12.75">
      <c r="A1" s="24" t="s">
        <v>28</v>
      </c>
      <c r="B1" s="25"/>
      <c r="C1" s="26"/>
      <c r="D1" s="26"/>
      <c r="E1" s="26"/>
      <c r="F1" s="26"/>
      <c r="G1" s="26"/>
      <c r="H1" s="26"/>
      <c r="I1" s="26"/>
      <c r="J1" s="27"/>
    </row>
    <row r="2" spans="1:10" ht="12.75">
      <c r="A2" s="28" t="s">
        <v>29</v>
      </c>
      <c r="B2" s="29"/>
      <c r="C2" s="29"/>
      <c r="D2" s="30"/>
      <c r="E2" s="29"/>
      <c r="F2" s="29"/>
      <c r="G2" s="29"/>
      <c r="H2" s="29"/>
      <c r="I2" s="29"/>
      <c r="J2" s="31"/>
    </row>
    <row r="3" spans="1:10" ht="12.75">
      <c r="A3" s="32"/>
      <c r="B3" s="29"/>
      <c r="C3" s="29"/>
      <c r="D3" s="30"/>
      <c r="E3" s="29"/>
      <c r="F3" s="29"/>
      <c r="G3" s="29"/>
      <c r="H3" s="68"/>
      <c r="I3" s="69"/>
      <c r="J3" s="31"/>
    </row>
    <row r="4" spans="1:10" ht="12.75">
      <c r="A4" s="32"/>
      <c r="B4" s="29"/>
      <c r="C4" s="29"/>
      <c r="D4" s="29"/>
      <c r="E4" s="29"/>
      <c r="F4" s="29"/>
      <c r="G4" s="29"/>
      <c r="H4" s="29"/>
      <c r="I4" s="29"/>
      <c r="J4" s="31"/>
    </row>
    <row r="5" spans="1:12" ht="12.75">
      <c r="A5" s="32"/>
      <c r="B5" s="29"/>
      <c r="C5" s="29"/>
      <c r="D5" s="29"/>
      <c r="E5" s="29"/>
      <c r="F5" s="29"/>
      <c r="G5" s="29"/>
      <c r="H5" s="195">
        <v>40345</v>
      </c>
      <c r="I5" s="195"/>
      <c r="J5" s="31"/>
      <c r="L5" s="100"/>
    </row>
    <row r="6" spans="1:12" ht="12.75">
      <c r="A6" s="32"/>
      <c r="B6" s="29"/>
      <c r="C6" s="29"/>
      <c r="D6" s="29"/>
      <c r="E6" s="29"/>
      <c r="F6" s="29"/>
      <c r="G6" s="29"/>
      <c r="H6" s="29"/>
      <c r="I6" s="29"/>
      <c r="J6" s="33"/>
      <c r="L6" s="100"/>
    </row>
    <row r="7" spans="1:12" ht="12.75">
      <c r="A7" s="32"/>
      <c r="B7" s="29"/>
      <c r="C7" s="29"/>
      <c r="D7" s="29"/>
      <c r="E7" s="29"/>
      <c r="F7" s="29"/>
      <c r="G7" s="29"/>
      <c r="H7" s="29"/>
      <c r="I7" s="29"/>
      <c r="J7" s="31"/>
      <c r="L7" s="100"/>
    </row>
    <row r="8" spans="1:12" ht="12.75">
      <c r="A8" s="32"/>
      <c r="B8" s="29"/>
      <c r="C8" s="29"/>
      <c r="D8" s="29"/>
      <c r="E8" s="29"/>
      <c r="F8" s="29"/>
      <c r="G8" s="29"/>
      <c r="H8" s="29"/>
      <c r="I8" s="29"/>
      <c r="J8" s="31"/>
      <c r="L8" s="100"/>
    </row>
    <row r="9" spans="1:12" ht="12.75">
      <c r="A9" s="32"/>
      <c r="B9" s="29"/>
      <c r="C9" s="29"/>
      <c r="D9" s="29"/>
      <c r="E9" s="29"/>
      <c r="F9" s="29"/>
      <c r="G9" s="29"/>
      <c r="H9" s="29"/>
      <c r="I9" s="29"/>
      <c r="J9" s="31"/>
      <c r="L9" s="100"/>
    </row>
    <row r="10" spans="1:12" ht="12.75">
      <c r="A10" s="32"/>
      <c r="B10" s="29"/>
      <c r="C10" s="29"/>
      <c r="D10" s="29"/>
      <c r="E10" s="29"/>
      <c r="F10" s="29"/>
      <c r="G10" s="29"/>
      <c r="H10" s="29"/>
      <c r="I10" s="29"/>
      <c r="J10" s="31"/>
      <c r="L10" s="100"/>
    </row>
    <row r="11" spans="1:10" ht="12.75">
      <c r="A11" s="32"/>
      <c r="B11" s="29"/>
      <c r="C11" s="29"/>
      <c r="D11" s="29"/>
      <c r="E11" s="29"/>
      <c r="F11" s="29"/>
      <c r="G11" s="29"/>
      <c r="H11" s="29"/>
      <c r="I11" s="29"/>
      <c r="J11" s="31"/>
    </row>
    <row r="12" spans="1:10" ht="12.75">
      <c r="A12" s="32"/>
      <c r="B12" s="29"/>
      <c r="C12" s="29"/>
      <c r="D12" s="29"/>
      <c r="E12" s="29"/>
      <c r="F12" s="29"/>
      <c r="G12" s="29"/>
      <c r="H12" s="29"/>
      <c r="I12" s="29"/>
      <c r="J12" s="31"/>
    </row>
    <row r="13" spans="1:10" ht="12.75">
      <c r="A13" s="32"/>
      <c r="B13" s="29"/>
      <c r="C13" s="29"/>
      <c r="D13" s="29"/>
      <c r="E13" s="29"/>
      <c r="F13" s="29"/>
      <c r="G13" s="29"/>
      <c r="H13" s="29"/>
      <c r="I13" s="29"/>
      <c r="J13" s="31"/>
    </row>
    <row r="14" spans="1:10" ht="12.75">
      <c r="A14" s="32"/>
      <c r="B14" s="29"/>
      <c r="C14" s="29"/>
      <c r="D14" s="29"/>
      <c r="E14" s="29"/>
      <c r="F14" s="29"/>
      <c r="G14" s="29"/>
      <c r="H14" s="29"/>
      <c r="I14" s="29"/>
      <c r="J14" s="31"/>
    </row>
    <row r="15" spans="1:10" ht="12.75">
      <c r="A15" s="32"/>
      <c r="B15" s="29"/>
      <c r="C15" s="29"/>
      <c r="D15" s="29"/>
      <c r="E15" s="29"/>
      <c r="F15" s="29"/>
      <c r="G15" s="29"/>
      <c r="H15" s="29"/>
      <c r="I15" s="29"/>
      <c r="J15" s="31"/>
    </row>
    <row r="16" spans="1:10" ht="12.75">
      <c r="A16" s="32"/>
      <c r="B16" s="29"/>
      <c r="C16" s="29"/>
      <c r="D16" s="29"/>
      <c r="E16" s="29"/>
      <c r="F16" s="29"/>
      <c r="G16" s="29"/>
      <c r="H16" s="29"/>
      <c r="I16" s="29"/>
      <c r="J16" s="31"/>
    </row>
    <row r="17" spans="1:10" ht="12.75">
      <c r="A17" s="32"/>
      <c r="B17" s="29"/>
      <c r="C17" s="29"/>
      <c r="D17" s="29"/>
      <c r="E17" s="29"/>
      <c r="F17" s="29"/>
      <c r="G17" s="29"/>
      <c r="H17" s="29"/>
      <c r="I17" s="29"/>
      <c r="J17" s="31"/>
    </row>
    <row r="18" spans="1:10" ht="12.75">
      <c r="A18" s="44"/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18">
      <c r="A19" s="196"/>
      <c r="B19" s="197"/>
      <c r="C19" s="197"/>
      <c r="D19" s="197"/>
      <c r="E19" s="197"/>
      <c r="F19" s="197"/>
      <c r="G19" s="197"/>
      <c r="H19" s="197"/>
      <c r="I19" s="197"/>
      <c r="J19" s="198"/>
    </row>
    <row r="20" spans="1:10" ht="12.75">
      <c r="A20" s="44" t="s">
        <v>144</v>
      </c>
      <c r="B20" s="47"/>
      <c r="C20" s="112"/>
      <c r="D20" s="113" t="s">
        <v>145</v>
      </c>
      <c r="E20" s="112"/>
      <c r="F20" s="112"/>
      <c r="G20" s="112"/>
      <c r="H20" s="112"/>
      <c r="I20" s="47"/>
      <c r="J20" s="48"/>
    </row>
    <row r="21" spans="1:10" ht="12.75">
      <c r="A21" s="165"/>
      <c r="B21" s="164"/>
      <c r="C21" s="164"/>
      <c r="D21" s="164"/>
      <c r="E21" s="164"/>
      <c r="F21" s="164"/>
      <c r="G21" s="164"/>
      <c r="H21" s="164"/>
      <c r="I21" s="164"/>
      <c r="J21" s="166"/>
    </row>
    <row r="22" spans="1:10" ht="27.75">
      <c r="A22" s="156" t="s">
        <v>30</v>
      </c>
      <c r="B22" s="34"/>
      <c r="C22" s="35"/>
      <c r="D22" s="35"/>
      <c r="E22" s="35"/>
      <c r="F22" s="35"/>
      <c r="G22" s="35"/>
      <c r="H22" s="35"/>
      <c r="I22" s="35"/>
      <c r="J22" s="36"/>
    </row>
    <row r="23" spans="1:10" ht="25.5">
      <c r="A23" s="37"/>
      <c r="B23" s="35"/>
      <c r="C23" s="35"/>
      <c r="D23" s="35"/>
      <c r="E23" s="35"/>
      <c r="F23" s="35"/>
      <c r="G23" s="35"/>
      <c r="H23" s="35"/>
      <c r="I23" s="35"/>
      <c r="J23" s="36"/>
    </row>
    <row r="24" spans="1:13" ht="25.5">
      <c r="A24" s="157" t="s">
        <v>31</v>
      </c>
      <c r="B24" s="35"/>
      <c r="C24" s="35"/>
      <c r="D24" s="35"/>
      <c r="E24" s="35"/>
      <c r="F24" s="35"/>
      <c r="G24" s="35"/>
      <c r="H24" s="35"/>
      <c r="I24" s="35"/>
      <c r="J24" s="36"/>
      <c r="M24" s="148"/>
    </row>
    <row r="25" spans="1:10" ht="24.75">
      <c r="A25" s="199" t="s">
        <v>32</v>
      </c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24.75" customHeight="1">
      <c r="A26" s="202" t="s">
        <v>161</v>
      </c>
      <c r="B26" s="203"/>
      <c r="C26" s="203"/>
      <c r="D26" s="203"/>
      <c r="E26" s="203"/>
      <c r="F26" s="203"/>
      <c r="G26" s="203"/>
      <c r="H26" s="203"/>
      <c r="I26" s="203"/>
      <c r="J26" s="204"/>
    </row>
    <row r="27" spans="1:10" ht="48" customHeight="1">
      <c r="A27" s="190"/>
      <c r="B27" s="205" t="s">
        <v>164</v>
      </c>
      <c r="C27" s="205"/>
      <c r="D27" s="205"/>
      <c r="E27" s="205"/>
      <c r="F27" s="205"/>
      <c r="G27" s="205"/>
      <c r="H27" s="205"/>
      <c r="I27" s="205"/>
      <c r="J27" s="179"/>
    </row>
    <row r="28" spans="1:10" ht="25.5" customHeight="1">
      <c r="A28" s="206"/>
      <c r="B28" s="207"/>
      <c r="C28" s="207"/>
      <c r="D28" s="207"/>
      <c r="E28" s="207"/>
      <c r="F28" s="207"/>
      <c r="G28" s="207"/>
      <c r="H28" s="207"/>
      <c r="I28" s="207"/>
      <c r="J28" s="208"/>
    </row>
    <row r="29" spans="1:10" ht="25.5">
      <c r="A29" s="157" t="s">
        <v>33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24.75">
      <c r="A30" s="199" t="s">
        <v>34</v>
      </c>
      <c r="B30" s="200"/>
      <c r="C30" s="200"/>
      <c r="D30" s="200"/>
      <c r="E30" s="200"/>
      <c r="F30" s="200"/>
      <c r="G30" s="200"/>
      <c r="H30" s="200"/>
      <c r="I30" s="200"/>
      <c r="J30" s="201"/>
    </row>
    <row r="31" spans="1:10" ht="12.75">
      <c r="A31" s="32"/>
      <c r="B31" s="29"/>
      <c r="C31" s="29"/>
      <c r="D31" s="29"/>
      <c r="E31" s="29"/>
      <c r="F31" s="29"/>
      <c r="G31" s="29"/>
      <c r="H31" s="29"/>
      <c r="I31" s="29"/>
      <c r="J31" s="31"/>
    </row>
    <row r="32" spans="1:10" ht="12.75">
      <c r="A32" s="32"/>
      <c r="B32" s="29"/>
      <c r="C32" s="29"/>
      <c r="D32" s="29"/>
      <c r="E32" s="29"/>
      <c r="F32" s="29"/>
      <c r="G32" s="29"/>
      <c r="H32" s="29"/>
      <c r="I32" s="29"/>
      <c r="J32" s="31"/>
    </row>
    <row r="33" spans="1:10" ht="12.75">
      <c r="A33" s="32"/>
      <c r="B33" s="29"/>
      <c r="C33" s="29"/>
      <c r="D33" s="29"/>
      <c r="E33" s="29"/>
      <c r="F33" s="29"/>
      <c r="G33" s="29"/>
      <c r="H33" s="29"/>
      <c r="I33" s="29"/>
      <c r="J33" s="31"/>
    </row>
    <row r="34" spans="1:10" ht="12.75">
      <c r="A34" s="32"/>
      <c r="B34" s="29"/>
      <c r="C34" s="29"/>
      <c r="D34" s="29"/>
      <c r="E34" s="29"/>
      <c r="F34" s="29"/>
      <c r="G34" s="29"/>
      <c r="H34" s="29"/>
      <c r="I34" s="29"/>
      <c r="J34" s="31"/>
    </row>
    <row r="35" spans="1:10" ht="12.75">
      <c r="A35" s="32"/>
      <c r="B35" s="29"/>
      <c r="C35" s="29"/>
      <c r="D35" s="29"/>
      <c r="E35" s="29"/>
      <c r="F35" s="29"/>
      <c r="G35" s="29"/>
      <c r="H35" s="29"/>
      <c r="I35" s="29"/>
      <c r="J35" s="31"/>
    </row>
    <row r="36" spans="1:10" ht="12.75">
      <c r="A36" s="32"/>
      <c r="B36" s="29"/>
      <c r="C36" s="29"/>
      <c r="D36" s="29"/>
      <c r="E36" s="29"/>
      <c r="F36" s="29"/>
      <c r="G36" s="29"/>
      <c r="H36" s="29"/>
      <c r="I36" s="29"/>
      <c r="J36" s="31"/>
    </row>
    <row r="37" spans="1:10" ht="12.75">
      <c r="A37" s="32"/>
      <c r="B37" s="29"/>
      <c r="C37" s="29"/>
      <c r="D37" s="29"/>
      <c r="E37" s="29"/>
      <c r="F37" s="29"/>
      <c r="G37" s="29"/>
      <c r="H37" s="29"/>
      <c r="I37" s="29"/>
      <c r="J37" s="31"/>
    </row>
    <row r="38" spans="1:10" ht="12.75">
      <c r="A38" s="32"/>
      <c r="B38" s="29"/>
      <c r="C38" s="29"/>
      <c r="D38" s="29"/>
      <c r="E38" s="29"/>
      <c r="F38" s="29"/>
      <c r="G38" s="29"/>
      <c r="H38" s="29"/>
      <c r="I38" s="29"/>
      <c r="J38" s="31"/>
    </row>
    <row r="39" spans="1:10" ht="12.75">
      <c r="A39" s="32"/>
      <c r="B39" s="29"/>
      <c r="C39" s="29"/>
      <c r="D39" s="29"/>
      <c r="E39" s="29"/>
      <c r="F39" s="29"/>
      <c r="G39" s="29"/>
      <c r="H39" s="29"/>
      <c r="I39" s="29"/>
      <c r="J39" s="31"/>
    </row>
    <row r="40" spans="1:10" ht="12.75">
      <c r="A40" s="32"/>
      <c r="B40" s="29"/>
      <c r="C40" s="29"/>
      <c r="D40" s="29"/>
      <c r="E40" s="29"/>
      <c r="F40" s="29"/>
      <c r="G40" s="29"/>
      <c r="H40" s="29"/>
      <c r="I40" s="29"/>
      <c r="J40" s="31"/>
    </row>
    <row r="41" spans="1:10" ht="90">
      <c r="A41" s="38" t="s">
        <v>35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0" ht="12.75">
      <c r="A42" s="32"/>
      <c r="B42" s="29"/>
      <c r="C42" s="29"/>
      <c r="D42" s="29"/>
      <c r="E42" s="29"/>
      <c r="F42" s="29"/>
      <c r="G42" s="29"/>
      <c r="H42" s="29"/>
      <c r="I42" s="29"/>
      <c r="J42" s="31"/>
    </row>
    <row r="43" spans="1:10" ht="12.75">
      <c r="A43" s="32"/>
      <c r="B43" s="29"/>
      <c r="C43" s="29"/>
      <c r="D43" s="29"/>
      <c r="E43" s="29"/>
      <c r="F43" s="29"/>
      <c r="G43" s="29"/>
      <c r="H43" s="29"/>
      <c r="I43" s="29"/>
      <c r="J43" s="31"/>
    </row>
    <row r="44" spans="1:10" ht="12.75">
      <c r="A44" s="32"/>
      <c r="B44" s="29"/>
      <c r="C44" s="29"/>
      <c r="D44" s="29"/>
      <c r="E44" s="29"/>
      <c r="F44" s="29"/>
      <c r="G44" s="29"/>
      <c r="H44" s="29"/>
      <c r="I44" s="29"/>
      <c r="J44" s="31"/>
    </row>
    <row r="45" spans="1:10" ht="12.75">
      <c r="A45" s="32"/>
      <c r="B45" s="29"/>
      <c r="C45" s="29"/>
      <c r="D45" s="29"/>
      <c r="E45" s="29"/>
      <c r="F45" s="29"/>
      <c r="G45" s="29"/>
      <c r="H45" s="29"/>
      <c r="I45" s="29"/>
      <c r="J45" s="31"/>
    </row>
    <row r="46" spans="1:10" ht="12.75">
      <c r="A46" s="32"/>
      <c r="B46" s="29"/>
      <c r="C46" s="29"/>
      <c r="D46" s="29"/>
      <c r="E46" s="29"/>
      <c r="F46" s="29"/>
      <c r="G46" s="29"/>
      <c r="H46" s="29"/>
      <c r="I46" s="29"/>
      <c r="J46" s="31"/>
    </row>
    <row r="47" spans="1:10" ht="12.75">
      <c r="A47" s="32"/>
      <c r="B47" s="29"/>
      <c r="C47" s="29"/>
      <c r="D47" s="29"/>
      <c r="E47" s="29"/>
      <c r="F47" s="29"/>
      <c r="G47" s="29"/>
      <c r="H47" s="29"/>
      <c r="I47" s="29"/>
      <c r="J47" s="31"/>
    </row>
    <row r="48" spans="1:10" ht="12.75">
      <c r="A48" s="41"/>
      <c r="B48" s="42"/>
      <c r="C48" s="42"/>
      <c r="D48" s="42"/>
      <c r="E48" s="42"/>
      <c r="F48" s="42"/>
      <c r="G48" s="42"/>
      <c r="H48" s="42"/>
      <c r="I48" s="42"/>
      <c r="J48" s="43"/>
    </row>
  </sheetData>
  <mergeCells count="7">
    <mergeCell ref="H5:I5"/>
    <mergeCell ref="A19:J19"/>
    <mergeCell ref="A25:J25"/>
    <mergeCell ref="A30:J30"/>
    <mergeCell ref="A26:J26"/>
    <mergeCell ref="B27:I27"/>
    <mergeCell ref="A28:J28"/>
  </mergeCells>
  <hyperlinks>
    <hyperlink ref="D20" r:id="rId1" display="http://circa.europa.eu/Public/irc/agri/pig/library"/>
  </hyperlinks>
  <printOptions/>
  <pageMargins left="0.75" right="0.75" top="0.68" bottom="0.58" header="0.5" footer="0.5"/>
  <pageSetup fitToHeight="1" fitToWidth="1" horizontalDpi="600" verticalDpi="600" orientation="portrait" paperSize="9" scale="91" r:id="rId4"/>
  <legacyDrawing r:id="rId3"/>
  <oleObjects>
    <oleObject progId="Paint.Picture" shapeId="21087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workbookViewId="0" topLeftCell="A1">
      <selection activeCell="K30" sqref="K30"/>
    </sheetView>
  </sheetViews>
  <sheetFormatPr defaultColWidth="9.140625" defaultRowHeight="12.75"/>
  <sheetData>
    <row r="1" ht="12.75">
      <c r="A1" s="13"/>
    </row>
    <row r="5" ht="12.75">
      <c r="J5" s="94"/>
    </row>
    <row r="9" ht="12.75">
      <c r="N9" s="63"/>
    </row>
    <row r="10" ht="12.75">
      <c r="N10" s="63"/>
    </row>
    <row r="11" ht="12.75">
      <c r="N11" s="63"/>
    </row>
    <row r="12" spans="13:14" ht="12.75">
      <c r="M12" s="42"/>
      <c r="N12" s="63"/>
    </row>
    <row r="13" ht="12.75">
      <c r="N13" s="63"/>
    </row>
    <row r="14" ht="12.75">
      <c r="N14" s="63"/>
    </row>
    <row r="16" spans="12:13" ht="12.75">
      <c r="L16" s="63"/>
      <c r="M16" s="63"/>
    </row>
    <row r="29" ht="15">
      <c r="N29" s="148"/>
    </row>
    <row r="38" ht="12.75">
      <c r="K38" s="29"/>
    </row>
    <row r="39" ht="12.75">
      <c r="K39" s="29"/>
    </row>
    <row r="40" ht="12.75">
      <c r="K40" s="29"/>
    </row>
    <row r="41" spans="10:11" ht="12.75">
      <c r="J41" s="29"/>
      <c r="K41" s="29"/>
    </row>
    <row r="42" spans="10:11" ht="12.75">
      <c r="J42" s="29"/>
      <c r="K42" s="29"/>
    </row>
    <row r="43" spans="11:12" ht="12.75">
      <c r="K43" s="29"/>
      <c r="L43" s="63"/>
    </row>
    <row r="44" spans="11:12" ht="12.75">
      <c r="K44" s="29"/>
      <c r="L44" s="63"/>
    </row>
    <row r="45" spans="11:12" ht="12.75">
      <c r="K45" s="29"/>
      <c r="L45" s="63"/>
    </row>
    <row r="46" ht="12.75">
      <c r="L46" s="63"/>
    </row>
    <row r="47" ht="12.75">
      <c r="L47" s="63"/>
    </row>
    <row r="69" ht="12.75">
      <c r="A69" s="66" t="s">
        <v>74</v>
      </c>
    </row>
    <row r="70" spans="1:4" ht="12.75">
      <c r="A70" t="s">
        <v>45</v>
      </c>
      <c r="C70" s="22" t="s">
        <v>73</v>
      </c>
      <c r="D70" s="22" t="s">
        <v>72</v>
      </c>
    </row>
    <row r="72" spans="1:4" ht="12.75">
      <c r="A72" t="s">
        <v>46</v>
      </c>
      <c r="B72" t="s">
        <v>8</v>
      </c>
      <c r="C72" s="49">
        <f>+('Egg month'!O5/'Egg month'!C5)-1</f>
        <v>-0.15171310615678624</v>
      </c>
      <c r="D72" s="49">
        <f>+('Egg month'!O5/'Egg month'!N5)-1</f>
        <v>-0.24698086484912796</v>
      </c>
    </row>
    <row r="73" spans="1:4" ht="12.75">
      <c r="A73" s="15" t="s">
        <v>47</v>
      </c>
      <c r="B73" t="s">
        <v>8</v>
      </c>
      <c r="C73" s="49">
        <f>+('Egg month'!O6/'Egg month'!C6)-1</f>
        <v>-0.2467005616631619</v>
      </c>
      <c r="D73" s="49">
        <f>+('Egg month'!O6/'Egg month'!N6)-1</f>
        <v>-0.2597620010881545</v>
      </c>
    </row>
    <row r="74" spans="1:4" ht="12.75">
      <c r="A74" t="s">
        <v>48</v>
      </c>
      <c r="B74" t="s">
        <v>8</v>
      </c>
      <c r="C74" s="49">
        <f>+('Egg month'!O8/'Egg month'!C8)-1</f>
        <v>0.010382983802386114</v>
      </c>
      <c r="D74" s="49">
        <f>+('Egg month'!O8/'Egg month'!N8)-1</f>
        <v>-0.12733011297595553</v>
      </c>
    </row>
    <row r="75" spans="1:4" ht="12.75">
      <c r="A75" t="s">
        <v>49</v>
      </c>
      <c r="B75" t="s">
        <v>8</v>
      </c>
      <c r="C75" s="49">
        <f>+('Egg month'!O10/'Egg month'!C10)-1</f>
        <v>0.08398894490676057</v>
      </c>
      <c r="D75" s="49">
        <f>+('Egg month'!O10/'Egg month'!N10)-1</f>
        <v>0.00019111885799483197</v>
      </c>
    </row>
    <row r="76" spans="1:4" ht="12.75">
      <c r="A76" t="s">
        <v>50</v>
      </c>
      <c r="B76" t="s">
        <v>8</v>
      </c>
      <c r="C76" s="49">
        <f>+('Egg month'!O12/'Egg month'!C12)-1</f>
        <v>0.043133757961783425</v>
      </c>
      <c r="D76" s="49">
        <f>+('Egg month'!O12/'Egg month'!N12)-1</f>
        <v>-0.19961749706565846</v>
      </c>
    </row>
    <row r="77" spans="1:4" ht="12.75">
      <c r="A77" t="s">
        <v>51</v>
      </c>
      <c r="B77" t="s">
        <v>8</v>
      </c>
      <c r="C77" s="49">
        <f>+('Egg month'!O13/'Egg month'!C13)-1</f>
        <v>-0.017171038676377037</v>
      </c>
      <c r="D77" s="49">
        <f>+('Egg month'!O13/'Egg month'!N13)-1</f>
        <v>-0.008675776291203752</v>
      </c>
    </row>
    <row r="78" spans="1:4" ht="12.75">
      <c r="A78" t="s">
        <v>52</v>
      </c>
      <c r="B78" t="s">
        <v>8</v>
      </c>
      <c r="C78" s="49">
        <f>+('Egg month'!O15/'Egg month'!C15)-1</f>
        <v>-0.0016102600234765285</v>
      </c>
      <c r="D78" s="49">
        <f>+('Egg month'!O15/'Egg month'!N15)-1</f>
        <v>0.015965166908562978</v>
      </c>
    </row>
    <row r="79" spans="1:4" ht="12.75">
      <c r="A79" t="s">
        <v>53</v>
      </c>
      <c r="B79" t="s">
        <v>8</v>
      </c>
      <c r="C79" s="49">
        <f>+('Egg month'!O16/'Egg month'!C16)-1</f>
        <v>-0.1840318452802877</v>
      </c>
      <c r="D79" s="49">
        <f>+('Egg month'!O16/'Egg month'!N16)-1</f>
        <v>-0.17641111476159865</v>
      </c>
    </row>
    <row r="80" spans="1:4" ht="12.75">
      <c r="A80" t="s">
        <v>54</v>
      </c>
      <c r="B80" t="s">
        <v>8</v>
      </c>
      <c r="C80" s="49">
        <f>+('Egg month'!O17/'Egg month'!C17)-1</f>
        <v>-0.1741794369719294</v>
      </c>
      <c r="D80" s="49">
        <f>+('Egg month'!O17/'Egg month'!N17)-1</f>
        <v>-0.14588247801615084</v>
      </c>
    </row>
    <row r="81" spans="1:4" ht="12.75">
      <c r="A81" t="s">
        <v>55</v>
      </c>
      <c r="B81" t="s">
        <v>8</v>
      </c>
      <c r="C81" s="49">
        <f>+('Egg month'!O18/'Egg month'!C18)-1</f>
        <v>-0.053025861646268324</v>
      </c>
      <c r="D81" s="49">
        <f>+('Egg month'!O18/'Egg month'!N18)-1</f>
        <v>-0.00033007261597561843</v>
      </c>
    </row>
    <row r="82" spans="1:4" ht="12.75">
      <c r="A82" t="s">
        <v>56</v>
      </c>
      <c r="B82" t="s">
        <v>8</v>
      </c>
      <c r="C82" s="49">
        <f>+('Egg month'!O19/'Egg month'!C19)-1</f>
        <v>0.06447806851881621</v>
      </c>
      <c r="D82" s="49">
        <f>+('Egg month'!O19/'Egg month'!N19)-1</f>
        <v>-0.05959937073707133</v>
      </c>
    </row>
    <row r="83" spans="1:4" ht="12.75">
      <c r="A83" t="s">
        <v>57</v>
      </c>
      <c r="B83" t="s">
        <v>8</v>
      </c>
      <c r="C83" s="49">
        <f>+('Egg month'!O20/'Egg month'!C20)-1</f>
        <v>-0.05105718617437405</v>
      </c>
      <c r="D83" s="49">
        <f>+('Egg month'!O20/'Egg month'!N20)-1</f>
        <v>-0.0016131359651758714</v>
      </c>
    </row>
    <row r="84" spans="1:4" ht="12.75">
      <c r="A84" t="s">
        <v>58</v>
      </c>
      <c r="B84" t="s">
        <v>8</v>
      </c>
      <c r="C84" s="49">
        <f>+('Egg month'!O21/'Egg month'!C21)-1</f>
        <v>-0.058903002265646154</v>
      </c>
      <c r="D84" s="49">
        <f>+('Egg month'!O21/'Egg month'!N21)-1</f>
        <v>-0.025729111990470344</v>
      </c>
    </row>
    <row r="85" spans="1:4" ht="12.75">
      <c r="A85" t="s">
        <v>59</v>
      </c>
      <c r="B85" t="s">
        <v>8</v>
      </c>
      <c r="C85" s="49">
        <f>+('Egg month'!O23/'Egg month'!C23)-1</f>
        <v>0.004593397514895736</v>
      </c>
      <c r="D85" s="49">
        <f>+('Egg month'!O23/'Egg month'!N23)-1</f>
        <v>-0.07903476695539824</v>
      </c>
    </row>
    <row r="86" spans="1:4" ht="12.75">
      <c r="A86" t="s">
        <v>60</v>
      </c>
      <c r="B86" t="s">
        <v>8</v>
      </c>
      <c r="C86" s="49">
        <f>+('Egg month'!O25/'Egg month'!C25)-1</f>
        <v>-0.00832989344383861</v>
      </c>
      <c r="D86" s="49">
        <f>+('Egg month'!O25/'Egg month'!N25)-1</f>
        <v>-0.09870925043952072</v>
      </c>
    </row>
    <row r="87" spans="1:4" ht="12.75">
      <c r="A87" t="s">
        <v>61</v>
      </c>
      <c r="B87" t="s">
        <v>8</v>
      </c>
      <c r="C87" s="49">
        <f>+('Egg month'!O27/'Egg month'!C27)-1</f>
        <v>-0.041152580043611886</v>
      </c>
      <c r="D87" s="49">
        <f>+('Egg month'!O27/'Egg month'!N27)-1</f>
        <v>-0.04883119200571018</v>
      </c>
    </row>
    <row r="88" spans="1:4" ht="12.75">
      <c r="A88" t="s">
        <v>62</v>
      </c>
      <c r="B88" t="s">
        <v>8</v>
      </c>
      <c r="C88" s="49">
        <f>+('Egg month'!O28/'Egg month'!C28)-1</f>
        <v>0.0926937679414761</v>
      </c>
      <c r="D88" s="49">
        <f>+('Egg month'!O28/'Egg month'!N28)-1</f>
        <v>-0.1866383881230116</v>
      </c>
    </row>
    <row r="89" spans="1:4" ht="12.75">
      <c r="A89" t="s">
        <v>63</v>
      </c>
      <c r="B89" t="s">
        <v>8</v>
      </c>
      <c r="C89" s="117">
        <f>+('Egg month'!O29/'Egg month'!C29)-1</f>
        <v>-0.0684777168790025</v>
      </c>
      <c r="D89" s="118">
        <f>+('Egg month'!O29/'Egg month'!N29)-1</f>
        <v>-0.07547379087555839</v>
      </c>
    </row>
    <row r="90" spans="1:4" ht="12.75">
      <c r="A90" t="s">
        <v>64</v>
      </c>
      <c r="B90" t="s">
        <v>8</v>
      </c>
      <c r="C90" s="49">
        <f>+('Egg month'!O30/'Egg month'!C30)-1</f>
        <v>0.17711622685600603</v>
      </c>
      <c r="D90" s="49">
        <f>+('Egg month'!O30/'Egg month'!N30)-1</f>
        <v>-0.14662446089368464</v>
      </c>
    </row>
    <row r="91" spans="1:4" ht="12.75">
      <c r="A91" t="s">
        <v>65</v>
      </c>
      <c r="B91" t="s">
        <v>8</v>
      </c>
      <c r="C91" s="49">
        <f>+('Egg month'!O32/'Egg month'!C32)-1</f>
        <v>-0.030824958136036584</v>
      </c>
      <c r="D91" s="49">
        <f>+('Egg month'!O32/'Egg month'!N32)-1</f>
        <v>-0.1434297358020934</v>
      </c>
    </row>
    <row r="92" spans="1:4" ht="12.75">
      <c r="A92" t="s">
        <v>71</v>
      </c>
      <c r="B92" t="s">
        <v>8</v>
      </c>
      <c r="C92" s="49">
        <f>+('Egg month'!O33/'Egg month'!C33)-1</f>
        <v>-0.1345392583964503</v>
      </c>
      <c r="D92" s="49">
        <f>+('Egg month'!O33/'Egg month'!N33)-1</f>
        <v>-0.126871380494885</v>
      </c>
    </row>
    <row r="93" spans="1:4" ht="12.75">
      <c r="A93" t="s">
        <v>66</v>
      </c>
      <c r="B93" t="s">
        <v>8</v>
      </c>
      <c r="C93" s="49">
        <f>+('Egg month'!O35/'Egg month'!C35)-1</f>
        <v>-0.00034149884323286805</v>
      </c>
      <c r="D93" s="49">
        <f>+('Egg month'!O35/'Egg month'!N35)-1</f>
        <v>-0.0024374771511517235</v>
      </c>
    </row>
    <row r="94" spans="1:4" ht="12.75">
      <c r="A94" t="s">
        <v>67</v>
      </c>
      <c r="B94" t="s">
        <v>8</v>
      </c>
      <c r="C94" s="49">
        <f>+('Egg month'!O36/'Egg month'!C36)-1</f>
        <v>-0.09613172659139158</v>
      </c>
      <c r="D94" s="49">
        <f>+('Egg month'!O36/'Egg month'!N36)-1</f>
        <v>-0.17332254195306263</v>
      </c>
    </row>
    <row r="95" spans="1:5" ht="12.75">
      <c r="A95" t="s">
        <v>68</v>
      </c>
      <c r="B95" t="s">
        <v>8</v>
      </c>
      <c r="C95" s="49">
        <f>+('Egg month'!O37/'Egg month'!C37)-1</f>
        <v>-0.07517847278663836</v>
      </c>
      <c r="D95" s="49">
        <f>+('Egg month'!O37/'Egg month'!N37)-1</f>
        <v>-0.13389958540199864</v>
      </c>
      <c r="E95" s="155"/>
    </row>
    <row r="96" spans="1:4" ht="12.75">
      <c r="A96" s="16" t="s">
        <v>69</v>
      </c>
      <c r="B96" t="s">
        <v>8</v>
      </c>
      <c r="C96" s="49">
        <f>+('Egg month'!O38/'Egg month'!C38)-1</f>
        <v>0.006553907586656971</v>
      </c>
      <c r="D96" s="49">
        <f>+('Egg month'!O38/'Egg month'!N38)-1</f>
        <v>0.0032240550624604847</v>
      </c>
    </row>
    <row r="97" spans="1:4" ht="12.75">
      <c r="A97" t="s">
        <v>70</v>
      </c>
      <c r="B97" t="s">
        <v>8</v>
      </c>
      <c r="C97" s="49">
        <f>+('Egg month'!O40/'Egg month'!C40)-1</f>
        <v>-0.08753532199364478</v>
      </c>
      <c r="D97" s="49">
        <f>+('Egg month'!O40/'Egg month'!N40)-1</f>
        <v>-0.05714934932755178</v>
      </c>
    </row>
    <row r="98" spans="3:4" ht="12.75">
      <c r="C98" s="49"/>
      <c r="D98" s="49"/>
    </row>
    <row r="99" spans="1:4" ht="12.75">
      <c r="A99" t="s">
        <v>6</v>
      </c>
      <c r="B99" t="s">
        <v>8</v>
      </c>
      <c r="C99" s="49">
        <f>+('Egg month'!O43/'Egg month'!C43)-1</f>
        <v>-0.04678100781149164</v>
      </c>
      <c r="D99" s="49">
        <f>+('Egg month'!O43/'Egg month'!N43)-1</f>
        <v>-0.12642256471078583</v>
      </c>
    </row>
    <row r="103" ht="12.75">
      <c r="A103" s="66" t="s">
        <v>77</v>
      </c>
    </row>
    <row r="104" spans="1:4" ht="12.75">
      <c r="A104" t="s">
        <v>45</v>
      </c>
      <c r="C104" s="22" t="s">
        <v>75</v>
      </c>
      <c r="D104" s="22" t="s">
        <v>76</v>
      </c>
    </row>
    <row r="106" spans="1:4" ht="12.75">
      <c r="A106" t="s">
        <v>46</v>
      </c>
      <c r="B106" t="s">
        <v>8</v>
      </c>
      <c r="C106" s="49">
        <f>+('Pol month'!O5/'Pol month'!C5)-1</f>
        <v>0.015656319888657233</v>
      </c>
      <c r="D106" s="49">
        <f>+('Pol month'!O5/'Pol month'!N5)-1</f>
        <v>0.02717147743912518</v>
      </c>
    </row>
    <row r="107" spans="1:21" ht="12.75">
      <c r="A107" s="15" t="s">
        <v>47</v>
      </c>
      <c r="B107" t="s">
        <v>8</v>
      </c>
      <c r="C107" s="49">
        <f>+('Pol month'!O6/'Pol month'!C6)-1</f>
        <v>-0.09178079090308477</v>
      </c>
      <c r="D107" s="49">
        <f>+('Pol month'!O6/'Pol month'!N6)-1</f>
        <v>0.06539623570845654</v>
      </c>
      <c r="U107" t="s">
        <v>146</v>
      </c>
    </row>
    <row r="108" spans="1:4" ht="12.75">
      <c r="A108" t="s">
        <v>48</v>
      </c>
      <c r="B108" t="s">
        <v>8</v>
      </c>
      <c r="C108" s="49">
        <f>+('Pol month'!O8/'Pol month'!C8)-1</f>
        <v>-0.05293068833679404</v>
      </c>
      <c r="D108" s="49">
        <f>+('Pol month'!O8/'Pol month'!N8)-1</f>
        <v>-0.0038093963502378037</v>
      </c>
    </row>
    <row r="109" spans="1:4" ht="12.75">
      <c r="A109" t="s">
        <v>49</v>
      </c>
      <c r="B109" t="s">
        <v>8</v>
      </c>
      <c r="C109" s="49">
        <f>+('Pol month'!O10/'Pol month'!C10)-1</f>
        <v>0.014455209955466675</v>
      </c>
      <c r="D109" s="49">
        <f>+('Pol month'!O10/'Pol month'!N10)-1</f>
        <v>0.0015893355892981909</v>
      </c>
    </row>
    <row r="110" spans="1:4" ht="12.75">
      <c r="A110" t="s">
        <v>50</v>
      </c>
      <c r="B110" t="s">
        <v>8</v>
      </c>
      <c r="C110" s="49">
        <f>+('Pol month'!O12/'Pol month'!C12)-1</f>
        <v>-0.01914546906580894</v>
      </c>
      <c r="D110" s="49">
        <f>+('Pol month'!O12/'Pol month'!N12)-1</f>
        <v>0.006916826897371164</v>
      </c>
    </row>
    <row r="111" spans="1:4" ht="12.75">
      <c r="A111" t="s">
        <v>51</v>
      </c>
      <c r="B111" t="s">
        <v>8</v>
      </c>
      <c r="C111" s="49">
        <f>+('Pol month'!O13/'Pol month'!C13)-1</f>
        <v>-0.16401343427258552</v>
      </c>
      <c r="D111" s="49">
        <f>+('Pol month'!O13/'Pol month'!N13)-1</f>
        <v>-0.0038750840732810765</v>
      </c>
    </row>
    <row r="112" spans="1:4" ht="12.75">
      <c r="A112" t="s">
        <v>52</v>
      </c>
      <c r="B112" t="s">
        <v>8</v>
      </c>
      <c r="C112" s="49">
        <f>+('Pol month'!O15/'Pol month'!C15)-1</f>
        <v>-0.043209972689207454</v>
      </c>
      <c r="D112" s="49">
        <f>+('Pol month'!O15/'Pol month'!N15)-1</f>
        <v>-0.00845488216062762</v>
      </c>
    </row>
    <row r="113" spans="1:4" ht="12.75">
      <c r="A113" t="s">
        <v>53</v>
      </c>
      <c r="B113" t="s">
        <v>8</v>
      </c>
      <c r="C113" s="49">
        <f>+('Pol month'!O16/'Pol month'!C16)-1</f>
        <v>-0.12175218463823168</v>
      </c>
      <c r="D113" s="49">
        <f>+('Pol month'!O16/'Pol month'!N16)-1</f>
        <v>-0.1228987122262799</v>
      </c>
    </row>
    <row r="114" spans="1:4" ht="12.75">
      <c r="A114" t="s">
        <v>54</v>
      </c>
      <c r="B114" t="s">
        <v>8</v>
      </c>
      <c r="C114" s="49">
        <f>+('Pol month'!O17/'Pol month'!C17)-1</f>
        <v>-0.11553153371997693</v>
      </c>
      <c r="D114" s="49">
        <f>+('Pol month'!O17/'Pol month'!N17)-1</f>
        <v>0.07677726573976607</v>
      </c>
    </row>
    <row r="115" spans="1:4" ht="12.75">
      <c r="A115" t="s">
        <v>55</v>
      </c>
      <c r="B115" t="s">
        <v>8</v>
      </c>
      <c r="C115" s="49">
        <f>+('Pol month'!O18/'Pol month'!C18)-1</f>
        <v>0.00660097950018379</v>
      </c>
      <c r="D115" s="49">
        <f>+('Pol month'!O18/'Pol month'!N18)-1</f>
        <v>0</v>
      </c>
    </row>
    <row r="116" spans="1:4" ht="12.75">
      <c r="A116" t="s">
        <v>56</v>
      </c>
      <c r="B116" t="s">
        <v>8</v>
      </c>
      <c r="C116" s="49">
        <f>+('Pol month'!O19/'Pol month'!C19)-1</f>
        <v>-0.21519061024137198</v>
      </c>
      <c r="D116" s="49">
        <f>+('Pol month'!O19/'Pol month'!N19)-1</f>
        <v>-0.08318342857142857</v>
      </c>
    </row>
    <row r="117" spans="1:4" ht="12.75">
      <c r="A117" t="s">
        <v>57</v>
      </c>
      <c r="B117" t="s">
        <v>8</v>
      </c>
      <c r="C117" s="49">
        <f>+('Pol month'!O20/'Pol month'!C20)-1</f>
        <v>-0.007119206557582025</v>
      </c>
      <c r="D117" s="49">
        <f>+('Pol month'!O20/'Pol month'!N20)-1</f>
        <v>-0.009892018106565703</v>
      </c>
    </row>
    <row r="118" spans="1:4" ht="12.75">
      <c r="A118" t="s">
        <v>58</v>
      </c>
      <c r="B118" t="s">
        <v>8</v>
      </c>
      <c r="C118" s="49">
        <f>+('Pol month'!O21/'Pol month'!C21)-1</f>
        <v>-0.18270347967925182</v>
      </c>
      <c r="D118" s="49">
        <f>+('Pol month'!O21/'Pol month'!N21)-1</f>
        <v>0.040498592388878096</v>
      </c>
    </row>
    <row r="119" spans="1:4" ht="12.75">
      <c r="A119" t="s">
        <v>59</v>
      </c>
      <c r="B119" t="s">
        <v>8</v>
      </c>
      <c r="C119" s="49">
        <f>+('Pol month'!O23/'Pol month'!C23)-1</f>
        <v>-0.05139177547085505</v>
      </c>
      <c r="D119" s="49">
        <f>+('Pol month'!O23/'Pol month'!N23)-1</f>
        <v>0.011500843170320518</v>
      </c>
    </row>
    <row r="120" spans="1:4" ht="12.75">
      <c r="A120" t="s">
        <v>60</v>
      </c>
      <c r="B120" t="s">
        <v>8</v>
      </c>
      <c r="C120" s="49">
        <f>+('Pol month'!O26/'Pol month'!C26)-1</f>
        <v>-0.08202719722354812</v>
      </c>
      <c r="D120" s="49">
        <f>+('Pol month'!O25/'Pol month'!N25)-1</f>
        <v>-0.03902825612227623</v>
      </c>
    </row>
    <row r="121" spans="1:4" ht="12.75">
      <c r="A121" t="s">
        <v>61</v>
      </c>
      <c r="B121" t="s">
        <v>8</v>
      </c>
      <c r="C121" s="49">
        <f>+('Pol month'!O27/'Pol month'!C27)-1</f>
        <v>-0.022701298701298778</v>
      </c>
      <c r="D121" s="49">
        <f>+('Pol month'!O27/'Pol month'!N27)-1</f>
        <v>-0.012596441505274836</v>
      </c>
    </row>
    <row r="122" spans="1:4" ht="12.75">
      <c r="A122" t="s">
        <v>62</v>
      </c>
      <c r="B122" t="s">
        <v>8</v>
      </c>
      <c r="C122" s="49">
        <f>+('Pol month'!O28/'Pol month'!C28)-1</f>
        <v>-0.07222222222222219</v>
      </c>
      <c r="D122" s="49">
        <f>+('Pol month'!O28/'Pol month'!N28)-1</f>
        <v>0.043749999999999956</v>
      </c>
    </row>
    <row r="123" spans="1:4" ht="12.75">
      <c r="A123" t="s">
        <v>63</v>
      </c>
      <c r="B123" t="s">
        <v>8</v>
      </c>
      <c r="C123" s="49">
        <f>+('Pol month'!O29/'Pol month'!C29)-1</f>
        <v>-0.004905484279514538</v>
      </c>
      <c r="D123" s="49">
        <f>+('Pol month'!O29/'Pol month'!N29)-1</f>
        <v>0.0028607774545752473</v>
      </c>
    </row>
    <row r="124" spans="1:4" ht="12.75">
      <c r="A124" t="s">
        <v>64</v>
      </c>
      <c r="B124" t="s">
        <v>8</v>
      </c>
      <c r="C124" s="49">
        <f>+('Pol month'!O30/'Pol month'!C30)-1</f>
        <v>0.0104096152957871</v>
      </c>
      <c r="D124" s="49">
        <f>+('Pol month'!O30/'Pol month'!N30)-1</f>
        <v>0.01124072837178014</v>
      </c>
    </row>
    <row r="125" spans="1:4" ht="12.75">
      <c r="A125" t="s">
        <v>65</v>
      </c>
      <c r="B125" t="s">
        <v>8</v>
      </c>
      <c r="C125" s="49">
        <f>+('Pol month'!O32/'Pol month'!C32)-1</f>
        <v>0.0293291966775564</v>
      </c>
      <c r="D125" s="49">
        <f>+('Pol month'!O32/'Pol month'!N32)-1</f>
        <v>-0.05386204922724669</v>
      </c>
    </row>
    <row r="126" spans="1:4" ht="12.75">
      <c r="A126" t="s">
        <v>71</v>
      </c>
      <c r="B126" t="s">
        <v>8</v>
      </c>
      <c r="C126" s="49">
        <f>+('Pol month'!O33/'Pol month'!C33)-1</f>
        <v>-0.03125444086568041</v>
      </c>
      <c r="D126" s="49">
        <f>+('Pol month'!O33/'Pol month'!N33)-1</f>
        <v>-0.007769135626117585</v>
      </c>
    </row>
    <row r="127" spans="1:4" ht="12.75">
      <c r="A127" t="s">
        <v>66</v>
      </c>
      <c r="B127" t="s">
        <v>8</v>
      </c>
      <c r="C127" s="49">
        <f>+('Pol month'!O35/'Pol month'!D35)-1</f>
        <v>0.0094619336174957</v>
      </c>
      <c r="D127" s="49">
        <f>+('Pol month'!O35/'Pol month'!N35)-1</f>
        <v>-0.03174073144624778</v>
      </c>
    </row>
    <row r="128" spans="1:4" ht="12.75">
      <c r="A128" t="s">
        <v>67</v>
      </c>
      <c r="B128" t="s">
        <v>8</v>
      </c>
      <c r="C128" s="49">
        <f>+('Pol month'!O36/'Pol month'!D36)-1</f>
        <v>-0.0034110892681883387</v>
      </c>
      <c r="D128" s="49">
        <f>+('Pol month'!O36/'Pol month'!N36)-1</f>
        <v>0.015567065254197043</v>
      </c>
    </row>
    <row r="129" spans="1:4" ht="12.75">
      <c r="A129" t="s">
        <v>68</v>
      </c>
      <c r="B129" t="s">
        <v>8</v>
      </c>
      <c r="C129" s="49">
        <f>+('Pol month'!O37/'Pol month'!C37)-1</f>
        <v>0.01536367307292652</v>
      </c>
      <c r="D129" s="49">
        <f>+('Pol month'!O37/'Pol month'!N37)-1</f>
        <v>0.009312460758398311</v>
      </c>
    </row>
    <row r="130" spans="1:4" ht="12.75">
      <c r="A130" s="16" t="s">
        <v>69</v>
      </c>
      <c r="B130" t="s">
        <v>8</v>
      </c>
      <c r="C130" s="49">
        <f>+('Pol month'!O38/'Pol month'!C38)-1</f>
        <v>0.04266292418174089</v>
      </c>
      <c r="D130" s="49">
        <f>+('Pol month'!O38/'Pol month'!N38)-1</f>
        <v>-0.00011910149829685857</v>
      </c>
    </row>
    <row r="131" spans="1:4" ht="12.75">
      <c r="A131" t="s">
        <v>70</v>
      </c>
      <c r="B131" t="s">
        <v>8</v>
      </c>
      <c r="C131" s="49">
        <f>+('Pol month'!O40/'Pol month'!C40)-1</f>
        <v>0.007025805103743954</v>
      </c>
      <c r="D131" s="49">
        <f>+('Pol month'!O40/'Pol month'!N40)-1</f>
        <v>0.021484816808779783</v>
      </c>
    </row>
    <row r="132" spans="3:4" ht="12.75">
      <c r="C132" s="49"/>
      <c r="D132" s="49"/>
    </row>
    <row r="133" spans="1:4" ht="12.75">
      <c r="A133" t="s">
        <v>6</v>
      </c>
      <c r="B133" t="s">
        <v>8</v>
      </c>
      <c r="C133" s="49">
        <f>+('Pol month'!O43/'Pol month'!C43)-1</f>
        <v>-0.06390114067346742</v>
      </c>
      <c r="D133" s="49">
        <f>+('Pol month'!O43/'Pol month'!N43)-1</f>
        <v>-0.006321437802029095</v>
      </c>
    </row>
  </sheetData>
  <printOptions/>
  <pageMargins left="0.51" right="0.49" top="0.49" bottom="0.37" header="0.34" footer="0.39"/>
  <pageSetup fitToHeight="1" fitToWidth="1" horizontalDpi="600" verticalDpi="600" orientation="portrait" paperSize="9" r:id="rId2"/>
  <headerFooter alignWithMargins="0">
    <oddHeader>&amp;L&amp;Z&amp;F&amp;R&amp;D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75" zoomScaleNormal="75" workbookViewId="0" topLeftCell="A1">
      <selection activeCell="S51" sqref="S51"/>
    </sheetView>
  </sheetViews>
  <sheetFormatPr defaultColWidth="9.140625" defaultRowHeight="12.75"/>
  <cols>
    <col min="1" max="1" width="12.421875" style="0" customWidth="1"/>
  </cols>
  <sheetData>
    <row r="1" spans="1:14" ht="18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3" spans="1:17" ht="12.75">
      <c r="A3" t="str">
        <f>+'[1]Egg week'!B6</f>
        <v>MN/100 KG</v>
      </c>
      <c r="C3" s="14">
        <f>+'[2]Egg week'!D6</f>
        <v>40259</v>
      </c>
      <c r="D3" s="14">
        <f>+'[2]Egg week'!E6</f>
        <v>40266</v>
      </c>
      <c r="E3" s="14">
        <f>+'[2]Egg week'!F6</f>
        <v>40273</v>
      </c>
      <c r="F3" s="14">
        <f>+'[2]Egg week'!G6</f>
        <v>40280</v>
      </c>
      <c r="G3" s="14">
        <f>+'[2]Egg week'!H6</f>
        <v>40287</v>
      </c>
      <c r="H3" s="14">
        <f>+'[2]Egg week'!I6</f>
        <v>40294</v>
      </c>
      <c r="I3" s="14">
        <f>+'[2]Egg week'!J6</f>
        <v>40301</v>
      </c>
      <c r="J3" s="14">
        <f>+'[2]Egg week'!K6</f>
        <v>40308</v>
      </c>
      <c r="K3" s="14">
        <f>+'[2]Egg week'!L6</f>
        <v>40315</v>
      </c>
      <c r="L3" s="14">
        <f>+'[2]Egg week'!M6</f>
        <v>40322</v>
      </c>
      <c r="M3" s="14">
        <f>+'[2]Egg week'!N6</f>
        <v>40329</v>
      </c>
      <c r="N3" s="14">
        <f>+'[2]Egg week'!O6</f>
        <v>40336</v>
      </c>
      <c r="O3" s="50" t="s">
        <v>36</v>
      </c>
      <c r="Q3" s="50" t="s">
        <v>36</v>
      </c>
    </row>
    <row r="4" spans="3:17" ht="12.75">
      <c r="C4" s="14">
        <f>+'[2]Egg week'!D7</f>
        <v>40265</v>
      </c>
      <c r="D4" s="14">
        <f>+'[2]Egg week'!E7</f>
        <v>40272</v>
      </c>
      <c r="E4" s="14">
        <f>+'[2]Egg week'!F7</f>
        <v>40279</v>
      </c>
      <c r="F4" s="14">
        <f>+'[2]Egg week'!G7</f>
        <v>40286</v>
      </c>
      <c r="G4" s="14">
        <f>+'[2]Egg week'!H7</f>
        <v>40293</v>
      </c>
      <c r="H4" s="14">
        <f>+'[2]Egg week'!I7</f>
        <v>40300</v>
      </c>
      <c r="I4" s="14">
        <f>+'[2]Egg week'!J7</f>
        <v>40307</v>
      </c>
      <c r="J4" s="14">
        <f>+'[2]Egg week'!K7</f>
        <v>40314</v>
      </c>
      <c r="K4" s="14">
        <f>+'[2]Egg week'!L7</f>
        <v>40321</v>
      </c>
      <c r="L4" s="14">
        <f>+'[2]Egg week'!M7</f>
        <v>40328</v>
      </c>
      <c r="M4" s="14">
        <f>+'[2]Egg week'!N7</f>
        <v>40335</v>
      </c>
      <c r="N4" s="14">
        <f>+'[2]Egg week'!O7</f>
        <v>40342</v>
      </c>
      <c r="O4" s="51" t="s">
        <v>37</v>
      </c>
      <c r="Q4" s="51" t="s">
        <v>44</v>
      </c>
    </row>
    <row r="5" spans="1:14" ht="12.75">
      <c r="A5" s="176"/>
      <c r="B5" s="177"/>
      <c r="C5" s="178"/>
      <c r="D5" s="178"/>
      <c r="E5" s="153"/>
      <c r="F5" s="153"/>
      <c r="G5" s="149"/>
      <c r="H5" s="14"/>
      <c r="I5" s="14"/>
      <c r="J5" s="23"/>
      <c r="K5" s="120"/>
      <c r="L5" s="52" t="s">
        <v>38</v>
      </c>
      <c r="M5" s="14"/>
      <c r="N5" s="14"/>
    </row>
    <row r="6" spans="1:17" ht="12.75">
      <c r="A6" t="str">
        <f>+'[1]Egg week'!B8</f>
        <v>Belgique</v>
      </c>
      <c r="B6" t="s">
        <v>8</v>
      </c>
      <c r="C6" s="55">
        <f>+'[2]Egg week'!$D$8</f>
        <v>125.73</v>
      </c>
      <c r="D6" s="55">
        <f>+'[2]Egg week'!E8</f>
        <v>122.39</v>
      </c>
      <c r="E6" s="55">
        <f>+'[2]Egg week'!F8</f>
        <v>115.49</v>
      </c>
      <c r="F6" s="55">
        <f>+'[2]Egg week'!G8</f>
        <v>108.66</v>
      </c>
      <c r="G6" s="55">
        <f>+'[2]Egg week'!H8</f>
        <v>101.52</v>
      </c>
      <c r="H6" s="55">
        <f>+'[2]Egg week'!I8</f>
        <v>101.52</v>
      </c>
      <c r="I6" s="55">
        <f>+'[2]Egg week'!J8</f>
        <v>87.95</v>
      </c>
      <c r="J6" s="55">
        <f>+'[2]Egg week'!K8</f>
        <v>81.44</v>
      </c>
      <c r="K6" s="55">
        <f>+'[2]Egg week'!L8</f>
        <v>78.03</v>
      </c>
      <c r="L6" s="55">
        <f>+'[2]Egg week'!M8</f>
        <v>76.84</v>
      </c>
      <c r="M6" s="55">
        <f>+'[2]Egg week'!N8</f>
        <v>76.92</v>
      </c>
      <c r="N6" s="55">
        <f>+'[2]Egg week'!O8</f>
        <v>79.22</v>
      </c>
      <c r="O6" s="56">
        <f>(+N6/M6)-1</f>
        <v>0.029901196047841916</v>
      </c>
      <c r="Q6" s="49">
        <f>+(N6/K6)-1</f>
        <v>0.01525054466230924</v>
      </c>
    </row>
    <row r="7" spans="1:17" ht="12.75">
      <c r="A7" t="s">
        <v>22</v>
      </c>
      <c r="B7" t="s">
        <v>8</v>
      </c>
      <c r="C7" s="55">
        <f>+'[2]Egg week'!D$42</f>
        <v>150.3937</v>
      </c>
      <c r="D7" s="55">
        <f>+'[2]Egg week'!E$42</f>
        <v>144.3553</v>
      </c>
      <c r="E7" s="55">
        <f>+'[2]Egg week'!F$42</f>
        <v>131.7354</v>
      </c>
      <c r="F7" s="55">
        <f>+'[2]Egg week'!G$42</f>
        <v>102.4389</v>
      </c>
      <c r="G7" s="55">
        <f>+'[2]Egg week'!H$42</f>
        <v>101.65660000000001</v>
      </c>
      <c r="H7" s="55">
        <f>+'[2]Egg week'!I$42</f>
        <v>102.49</v>
      </c>
      <c r="I7" s="55">
        <f>+'[2]Egg week'!J$42</f>
        <v>88.2963</v>
      </c>
      <c r="J7" s="55">
        <f>+'[2]Egg week'!K$42</f>
        <v>86.5119</v>
      </c>
      <c r="K7" s="55">
        <f>+'[2]Egg week'!L$42</f>
        <v>81.42960000000001</v>
      </c>
      <c r="L7" s="55">
        <f>+'[2]Egg week'!M$42</f>
        <v>78.32600000000001</v>
      </c>
      <c r="M7" s="55">
        <f>+'[2]Egg week'!N$42</f>
        <v>85.4075</v>
      </c>
      <c r="N7" s="146">
        <f>+'[2]Egg week'!O$42</f>
        <v>85.4075</v>
      </c>
      <c r="O7" s="56"/>
      <c r="Q7" s="49"/>
    </row>
    <row r="8" spans="2:17" ht="12.75">
      <c r="B8" s="18" t="s">
        <v>23</v>
      </c>
      <c r="C8" s="57">
        <f>+'[2]Egg week'!D$43</f>
        <v>294.14</v>
      </c>
      <c r="D8" s="57">
        <f>+'[2]Egg week'!E$43</f>
        <v>282.33</v>
      </c>
      <c r="E8" s="57">
        <f>+'[2]Egg week'!F$43</f>
        <v>257.65</v>
      </c>
      <c r="F8" s="57">
        <f>+'[2]Egg week'!G$43</f>
        <v>200.35</v>
      </c>
      <c r="G8" s="57">
        <f>+'[2]Egg week'!H$43</f>
        <v>198.82</v>
      </c>
      <c r="H8" s="57">
        <f>+'[2]Egg week'!I$43</f>
        <v>200.45</v>
      </c>
      <c r="I8" s="57">
        <f>+'[2]Egg week'!J$43</f>
        <v>172.69</v>
      </c>
      <c r="J8" s="57">
        <f>+'[2]Egg week'!K$43</f>
        <v>169.2</v>
      </c>
      <c r="K8" s="57">
        <f>+'[2]Egg week'!L$43</f>
        <v>159.26</v>
      </c>
      <c r="L8" s="57">
        <f>+'[2]Egg week'!M$43</f>
        <v>153.19</v>
      </c>
      <c r="M8" s="57">
        <f>+'[2]Egg week'!N$43</f>
        <v>167.04</v>
      </c>
      <c r="N8" s="146">
        <f>+'[2]Egg week'!O$43</f>
        <v>167.04</v>
      </c>
      <c r="O8" s="56"/>
      <c r="Q8" s="49"/>
    </row>
    <row r="9" spans="1:17" ht="12.75">
      <c r="A9" t="str">
        <f>+'[1]Egg week'!B9</f>
        <v>République tchèque</v>
      </c>
      <c r="B9" t="s">
        <v>8</v>
      </c>
      <c r="C9" s="55">
        <f>+'[2]Egg week'!D9</f>
        <v>119.2817</v>
      </c>
      <c r="D9" s="55">
        <f>+'[2]Egg week'!E9</f>
        <v>118.16730000000001</v>
      </c>
      <c r="E9" s="55">
        <f>+'[2]Egg week'!F9</f>
        <v>117.4659</v>
      </c>
      <c r="F9" s="55">
        <f>+'[2]Egg week'!G9</f>
        <v>117.28790000000001</v>
      </c>
      <c r="G9" s="55">
        <f>+'[2]Egg week'!H9</f>
        <v>116.23450000000001</v>
      </c>
      <c r="H9" s="55">
        <f>+'[2]Egg week'!I9</f>
        <v>112.5142</v>
      </c>
      <c r="I9" s="55">
        <f>+'[2]Egg week'!J9</f>
        <v>103.2204</v>
      </c>
      <c r="J9" s="55">
        <f>+'[2]Egg week'!K9</f>
        <v>101.9585</v>
      </c>
      <c r="K9" s="55">
        <f>+'[2]Egg week'!L9</f>
        <v>99.9197</v>
      </c>
      <c r="L9" s="55">
        <f>+'[2]Egg week'!M9</f>
        <v>99.3109</v>
      </c>
      <c r="M9" s="55">
        <f>+'[2]Egg week'!N9</f>
        <v>93.1918</v>
      </c>
      <c r="N9" s="55">
        <f>+'[2]Egg week'!O9</f>
        <v>99.8431</v>
      </c>
      <c r="O9" s="56">
        <f>(+N9/M9)-1</f>
        <v>0.07137215935307628</v>
      </c>
      <c r="Q9" s="49">
        <f>+(N9/K9)-1</f>
        <v>-0.0007666155923206075</v>
      </c>
    </row>
    <row r="10" spans="2:17" s="16" customFormat="1" ht="12.75">
      <c r="B10" s="18" t="s">
        <v>9</v>
      </c>
      <c r="C10" s="59">
        <f>+'[2]Egg week'!D10</f>
        <v>3030.59</v>
      </c>
      <c r="D10" s="59">
        <f>+'[2]Egg week'!E10</f>
        <v>3003.29</v>
      </c>
      <c r="E10" s="59">
        <f>+'[2]Egg week'!F10</f>
        <v>2969.52</v>
      </c>
      <c r="F10" s="59">
        <f>+'[2]Egg week'!G10</f>
        <v>2949.64</v>
      </c>
      <c r="G10" s="59">
        <f>+'[2]Egg week'!H10</f>
        <v>2942.36</v>
      </c>
      <c r="H10" s="59">
        <f>+'[2]Egg week'!I10</f>
        <v>2869.32</v>
      </c>
      <c r="I10" s="59">
        <f>+'[2]Egg week'!J10</f>
        <v>2663.16</v>
      </c>
      <c r="J10" s="59">
        <f>+'[2]Egg week'!K10</f>
        <v>2605.84</v>
      </c>
      <c r="K10" s="59">
        <f>+'[2]Egg week'!L10</f>
        <v>2568.75</v>
      </c>
      <c r="L10" s="59">
        <f>+'[2]Egg week'!M10</f>
        <v>2553.24</v>
      </c>
      <c r="M10" s="59">
        <f>+'[2]Egg week'!N10</f>
        <v>2403.71</v>
      </c>
      <c r="N10" s="59">
        <f>+'[2]Egg week'!O10</f>
        <v>2583.37</v>
      </c>
      <c r="O10" s="56">
        <f>(+N10/M10)-1</f>
        <v>0.07474279343181989</v>
      </c>
      <c r="P10"/>
      <c r="Q10" s="49">
        <f>+(N10/K10)-1</f>
        <v>0.005691484184914719</v>
      </c>
    </row>
    <row r="11" spans="1:17" ht="12.75">
      <c r="A11" t="str">
        <f>+'[1]Egg week'!B11</f>
        <v>Danemark</v>
      </c>
      <c r="B11" t="s">
        <v>8</v>
      </c>
      <c r="C11" s="55">
        <f>+'[2]Egg week'!D11</f>
        <v>178.46890000000002</v>
      </c>
      <c r="D11" s="55">
        <f>+'[2]Egg week'!E11</f>
        <v>178.4032</v>
      </c>
      <c r="E11" s="55">
        <f>+'[2]Egg week'!F11</f>
        <v>178.40210000000002</v>
      </c>
      <c r="F11" s="55">
        <f>+'[2]Egg week'!G11</f>
        <v>178.4254</v>
      </c>
      <c r="G11" s="55">
        <f>+'[2]Egg week'!H11</f>
        <v>178.4401</v>
      </c>
      <c r="H11" s="55">
        <f>+'[2]Egg week'!I11</f>
        <v>178.44050000000001</v>
      </c>
      <c r="I11" s="55">
        <f>+'[2]Egg week'!J11</f>
        <v>178.42440000000002</v>
      </c>
      <c r="J11" s="55">
        <f>+'[2]Egg week'!K11</f>
        <v>178.4717</v>
      </c>
      <c r="K11" s="55">
        <f>+'[2]Egg week'!L11</f>
        <v>178.46720000000002</v>
      </c>
      <c r="L11" s="55">
        <f>+'[2]Egg week'!M11</f>
        <v>178.47</v>
      </c>
      <c r="M11" s="55">
        <f>+'[2]Egg week'!N11</f>
        <v>178.4909</v>
      </c>
      <c r="N11" s="55">
        <f>+'[2]Egg week'!O11</f>
        <v>178.5231</v>
      </c>
      <c r="O11" s="56">
        <f aca="true" t="shared" si="0" ref="O11:O21">(+N11/M11)-1</f>
        <v>0.0001804013537944904</v>
      </c>
      <c r="Q11" s="49">
        <f aca="true" t="shared" si="1" ref="Q11:Q21">+(N11/K11)-1</f>
        <v>0.0003132228218964972</v>
      </c>
    </row>
    <row r="12" spans="2:17" s="16" customFormat="1" ht="12.75">
      <c r="B12" s="18" t="s">
        <v>10</v>
      </c>
      <c r="C12" s="59">
        <f>+'[2]Egg week'!D12</f>
        <v>1328</v>
      </c>
      <c r="D12" s="59">
        <f>+'[2]Egg week'!E12</f>
        <v>1328</v>
      </c>
      <c r="E12" s="59">
        <f>+'[2]Egg week'!F12</f>
        <v>1328</v>
      </c>
      <c r="F12" s="59">
        <f>+'[2]Egg week'!G12</f>
        <v>1328</v>
      </c>
      <c r="G12" s="59">
        <f>+'[2]Egg week'!H12</f>
        <v>1328</v>
      </c>
      <c r="H12" s="59">
        <f>+'[2]Egg week'!I12</f>
        <v>1328</v>
      </c>
      <c r="I12" s="59">
        <f>+'[2]Egg week'!J12</f>
        <v>1328</v>
      </c>
      <c r="J12" s="59">
        <f>+'[2]Egg week'!K12</f>
        <v>1328</v>
      </c>
      <c r="K12" s="59">
        <f>+'[2]Egg week'!L12</f>
        <v>1328</v>
      </c>
      <c r="L12" s="59">
        <f>+'[2]Egg week'!M12</f>
        <v>1328</v>
      </c>
      <c r="M12" s="59">
        <f>+'[2]Egg week'!N12</f>
        <v>1328</v>
      </c>
      <c r="N12" s="59">
        <f>+'[2]Egg week'!O12</f>
        <v>1328</v>
      </c>
      <c r="O12" s="56">
        <f t="shared" si="0"/>
        <v>0</v>
      </c>
      <c r="P12"/>
      <c r="Q12" s="49">
        <f t="shared" si="1"/>
        <v>0</v>
      </c>
    </row>
    <row r="13" spans="1:18" ht="12.75">
      <c r="A13" t="str">
        <f>+'[1]Egg week'!B13</f>
        <v>Allemagne</v>
      </c>
      <c r="B13" t="s">
        <v>8</v>
      </c>
      <c r="C13" s="58">
        <f>+'[2]Egg week'!D13</f>
        <v>168.57</v>
      </c>
      <c r="D13" s="58">
        <f>+'[2]Egg week'!E13</f>
        <v>147.12</v>
      </c>
      <c r="E13" s="58">
        <f>+'[2]Egg week'!F13</f>
        <v>136.44</v>
      </c>
      <c r="F13" s="175">
        <f>+'[2]Egg week'!G13</f>
        <v>118.62</v>
      </c>
      <c r="G13" s="175">
        <f>+'[2]Egg week'!H13</f>
        <v>114.63</v>
      </c>
      <c r="H13" s="175">
        <f>+'[2]Egg week'!I13</f>
        <v>101.36</v>
      </c>
      <c r="I13" s="174">
        <f>+'[2]Egg week'!J13</f>
        <v>92.38</v>
      </c>
      <c r="J13" s="174">
        <f>+'[2]Egg week'!K13</f>
        <v>92.38</v>
      </c>
      <c r="K13" s="174">
        <f>+'[2]Egg week'!L13</f>
        <v>100.37</v>
      </c>
      <c r="L13" s="174">
        <f>+'[2]Egg week'!M13</f>
        <v>105.35</v>
      </c>
      <c r="M13" s="174">
        <f>+'[2]Egg week'!N13</f>
        <v>110.08</v>
      </c>
      <c r="N13" s="174">
        <f>+'[2]Egg week'!O13</f>
        <v>110.08</v>
      </c>
      <c r="O13" s="56">
        <f t="shared" si="0"/>
        <v>0</v>
      </c>
      <c r="Q13" s="49">
        <f t="shared" si="1"/>
        <v>0.09674205439872474</v>
      </c>
      <c r="R13" s="63"/>
    </row>
    <row r="14" spans="1:17" ht="12.75">
      <c r="A14" t="str">
        <f>+'[1]Egg week'!B14</f>
        <v>Estonie</v>
      </c>
      <c r="B14" t="s">
        <v>8</v>
      </c>
      <c r="C14" s="55">
        <f>+'[2]Egg week'!D14</f>
        <v>121.89800000000001</v>
      </c>
      <c r="D14" s="55">
        <f>+'[2]Egg week'!E14</f>
        <v>114.61210000000001</v>
      </c>
      <c r="E14" s="55">
        <f>+'[2]Egg week'!F14</f>
        <v>111.6</v>
      </c>
      <c r="F14" s="55">
        <f>+'[2]Egg week'!G14</f>
        <v>111.48490000000001</v>
      </c>
      <c r="G14" s="55">
        <f>+'[2]Egg week'!H14</f>
        <v>112.0991</v>
      </c>
      <c r="H14" s="55">
        <f>+'[2]Egg week'!I14</f>
        <v>112.0991</v>
      </c>
      <c r="I14" s="141">
        <f>+'[2]Egg week'!J14</f>
        <v>113.1971</v>
      </c>
      <c r="J14" s="141">
        <f>+'[2]Egg week'!K14</f>
        <v>112.17840000000001</v>
      </c>
      <c r="K14" s="141">
        <f>+'[2]Egg week'!L14</f>
        <v>111.4427</v>
      </c>
      <c r="L14" s="141">
        <f>+'[2]Egg week'!M14</f>
        <v>108.78590000000001</v>
      </c>
      <c r="M14" s="121">
        <f>+'[2]Egg week'!N14</f>
        <v>103.8091</v>
      </c>
      <c r="N14" s="121">
        <f>+'[2]Egg week'!O14</f>
        <v>111.8793</v>
      </c>
      <c r="O14" s="56">
        <f t="shared" si="0"/>
        <v>0.07774077609766383</v>
      </c>
      <c r="Q14" s="49">
        <f t="shared" si="1"/>
        <v>0.003917708382872975</v>
      </c>
    </row>
    <row r="15" spans="2:17" s="16" customFormat="1" ht="12.75">
      <c r="B15" s="18" t="s">
        <v>11</v>
      </c>
      <c r="C15" s="59">
        <f>+'[2]Egg week'!D15</f>
        <v>1907.29</v>
      </c>
      <c r="D15" s="59">
        <f>+'[2]Egg week'!E15</f>
        <v>1793.29</v>
      </c>
      <c r="E15" s="59">
        <f>+'[2]Egg week'!F15</f>
        <v>1746.16</v>
      </c>
      <c r="F15" s="59">
        <f>+'[2]Egg week'!G15</f>
        <v>1744.36</v>
      </c>
      <c r="G15" s="59">
        <f>+'[2]Egg week'!H15</f>
        <v>1753.97</v>
      </c>
      <c r="H15" s="59">
        <f>+'[2]Egg week'!I15</f>
        <v>1753.97</v>
      </c>
      <c r="I15" s="126">
        <f>+'[2]Egg week'!J15</f>
        <v>1771.15</v>
      </c>
      <c r="J15" s="126">
        <f>+'[2]Egg week'!K15</f>
        <v>1755.21</v>
      </c>
      <c r="K15" s="126">
        <f>+'[2]Egg week'!L15</f>
        <v>1743.7</v>
      </c>
      <c r="L15" s="126">
        <f>+'[2]Egg week'!M15</f>
        <v>1702.13</v>
      </c>
      <c r="M15" s="126">
        <f>+'[2]Egg week'!N15</f>
        <v>1624.26</v>
      </c>
      <c r="N15" s="126">
        <f>+'[2]Egg week'!O15</f>
        <v>1750.53</v>
      </c>
      <c r="O15" s="56">
        <f t="shared" si="0"/>
        <v>0.07774001699235344</v>
      </c>
      <c r="P15"/>
      <c r="Q15" s="49">
        <f t="shared" si="1"/>
        <v>0.003916958192349496</v>
      </c>
    </row>
    <row r="16" spans="1:17" ht="12.75">
      <c r="A16" t="str">
        <f>+'[1]Egg week'!B16</f>
        <v>Grèce</v>
      </c>
      <c r="B16" t="s">
        <v>8</v>
      </c>
      <c r="C16" s="55">
        <f>+'[2]Egg week'!D16</f>
        <v>135</v>
      </c>
      <c r="D16" s="55">
        <f>+'[2]Egg week'!E16</f>
        <v>134</v>
      </c>
      <c r="E16" s="55">
        <f>+'[2]Egg week'!F16</f>
        <v>134</v>
      </c>
      <c r="F16" s="55">
        <f>+'[2]Egg week'!G16</f>
        <v>140</v>
      </c>
      <c r="G16" s="55">
        <f>+'[2]Egg week'!H16</f>
        <v>140</v>
      </c>
      <c r="H16" s="55">
        <f>+'[2]Egg week'!I16</f>
        <v>140</v>
      </c>
      <c r="I16" s="141">
        <f>+'[2]Egg week'!J16</f>
        <v>140</v>
      </c>
      <c r="J16" s="121">
        <f>+'[2]Egg week'!K16</f>
        <v>140</v>
      </c>
      <c r="K16" s="121">
        <f>+'[2]Egg week'!L16</f>
        <v>140</v>
      </c>
      <c r="L16" s="121">
        <f>+'[2]Egg week'!M16</f>
        <v>140</v>
      </c>
      <c r="M16" s="121">
        <f>+'[2]Egg week'!N16</f>
        <v>140</v>
      </c>
      <c r="N16" s="140">
        <f>+'[2]Egg week'!O16</f>
        <v>140</v>
      </c>
      <c r="O16" s="56"/>
      <c r="Q16" s="49"/>
    </row>
    <row r="17" spans="1:17" ht="12.75">
      <c r="A17" t="str">
        <f>+'[1]Egg week'!B17</f>
        <v>Espagne</v>
      </c>
      <c r="B17" t="s">
        <v>8</v>
      </c>
      <c r="C17" s="55">
        <f>+'[2]Egg week'!D17</f>
        <v>116.35</v>
      </c>
      <c r="D17" s="55">
        <f>+'[2]Egg week'!E17</f>
        <v>113.31</v>
      </c>
      <c r="E17" s="55">
        <f>+'[2]Egg week'!F17</f>
        <v>110.89</v>
      </c>
      <c r="F17" s="55">
        <f>+'[2]Egg week'!G17</f>
        <v>107.32</v>
      </c>
      <c r="G17" s="55">
        <f>+'[2]Egg week'!H17</f>
        <v>104.04</v>
      </c>
      <c r="H17" s="55">
        <f>+'[2]Egg week'!I17</f>
        <v>95.56</v>
      </c>
      <c r="I17" s="141">
        <f>+'[2]Egg week'!J17</f>
        <v>90.54</v>
      </c>
      <c r="J17" s="141">
        <f>+'[2]Egg week'!K17</f>
        <v>87.27</v>
      </c>
      <c r="K17" s="141">
        <f>+'[2]Egg week'!L17</f>
        <v>85.41</v>
      </c>
      <c r="L17" s="141">
        <f>+'[2]Egg week'!M17</f>
        <v>84.88</v>
      </c>
      <c r="M17" s="141">
        <f>+'[2]Egg week'!N17</f>
        <v>84.27</v>
      </c>
      <c r="N17" s="141">
        <f>+'[2]Egg week'!O17</f>
        <v>83.73</v>
      </c>
      <c r="O17" s="56">
        <f t="shared" si="0"/>
        <v>-0.006407974368102476</v>
      </c>
      <c r="Q17" s="49">
        <f t="shared" si="1"/>
        <v>-0.019669827889005842</v>
      </c>
    </row>
    <row r="18" spans="1:17" ht="12.75">
      <c r="A18" t="str">
        <f>+'[1]Egg week'!B18</f>
        <v>France</v>
      </c>
      <c r="B18" t="s">
        <v>8</v>
      </c>
      <c r="C18" s="55">
        <f>+'[2]Egg week'!D18</f>
        <v>127.52</v>
      </c>
      <c r="D18" s="55">
        <f>+'[2]Egg week'!E18</f>
        <v>122.44</v>
      </c>
      <c r="E18" s="55">
        <f>+'[2]Egg week'!F18</f>
        <v>117.28</v>
      </c>
      <c r="F18" s="55">
        <f>+'[2]Egg week'!G18</f>
        <v>115.22</v>
      </c>
      <c r="G18" s="55">
        <f>+'[2]Egg week'!H18</f>
        <v>113.79</v>
      </c>
      <c r="H18" s="55">
        <f>+'[2]Egg week'!I18</f>
        <v>105.77</v>
      </c>
      <c r="I18" s="141">
        <f>+'[2]Egg week'!J18</f>
        <v>105.77</v>
      </c>
      <c r="J18" s="141">
        <f>+'[2]Egg week'!K18</f>
        <v>96.09</v>
      </c>
      <c r="K18" s="141">
        <f>+'[2]Egg week'!L18</f>
        <v>94.27</v>
      </c>
      <c r="L18" s="141">
        <f>+'[2]Egg week'!M18</f>
        <v>93.71</v>
      </c>
      <c r="M18" s="121">
        <f>+'[2]Egg week'!N18</f>
        <v>93.16</v>
      </c>
      <c r="N18" s="121">
        <f>+'[2]Egg week'!O18</f>
        <v>93.08</v>
      </c>
      <c r="O18" s="56">
        <f t="shared" si="0"/>
        <v>-0.0008587376556461468</v>
      </c>
      <c r="Q18" s="49">
        <f t="shared" si="1"/>
        <v>-0.012623316007213337</v>
      </c>
    </row>
    <row r="19" spans="1:17" ht="12.75">
      <c r="A19" t="str">
        <f>+'[1]Egg week'!B19</f>
        <v>Irlande</v>
      </c>
      <c r="B19" t="s">
        <v>8</v>
      </c>
      <c r="C19" s="55">
        <f>+'[2]Egg week'!D19</f>
        <v>133.59</v>
      </c>
      <c r="D19" s="55">
        <f>+'[2]Egg week'!E19</f>
        <v>133.59</v>
      </c>
      <c r="E19" s="55">
        <f>+'[2]Egg week'!F19</f>
        <v>133.26</v>
      </c>
      <c r="F19" s="55">
        <f>+'[2]Egg week'!G19</f>
        <v>133.26</v>
      </c>
      <c r="G19" s="55">
        <f>+'[2]Egg week'!H19</f>
        <v>133.26</v>
      </c>
      <c r="H19" s="55">
        <f>+'[2]Egg week'!I19</f>
        <v>133.26</v>
      </c>
      <c r="I19" s="141">
        <f>+'[2]Egg week'!J19</f>
        <v>133.26</v>
      </c>
      <c r="J19" s="141">
        <f>+'[2]Egg week'!K19</f>
        <v>133.26</v>
      </c>
      <c r="K19" s="141">
        <f>+'[2]Egg week'!L19</f>
        <v>133.26</v>
      </c>
      <c r="L19" s="141">
        <f>+'[2]Egg week'!M19</f>
        <v>133.26</v>
      </c>
      <c r="M19" s="141">
        <f>+'[2]Egg week'!N19</f>
        <v>133.26</v>
      </c>
      <c r="N19" s="141">
        <f>+'[2]Egg week'!O19</f>
        <v>133.26</v>
      </c>
      <c r="O19" s="56">
        <f t="shared" si="0"/>
        <v>0</v>
      </c>
      <c r="Q19" s="49">
        <f t="shared" si="1"/>
        <v>0</v>
      </c>
    </row>
    <row r="20" spans="1:17" ht="12.75">
      <c r="A20" t="str">
        <f>+'[1]Egg week'!B20</f>
        <v>Italie</v>
      </c>
      <c r="B20" t="s">
        <v>8</v>
      </c>
      <c r="C20" s="55">
        <f>+'[2]Egg week'!D20</f>
        <v>189.88</v>
      </c>
      <c r="D20" s="55">
        <f>+'[2]Egg week'!E20</f>
        <v>189.88</v>
      </c>
      <c r="E20" s="55">
        <f>+'[2]Egg week'!F20</f>
        <v>187.9</v>
      </c>
      <c r="F20" s="55">
        <f>+'[2]Egg week'!G20</f>
        <v>182.94</v>
      </c>
      <c r="G20" s="55">
        <f>+'[2]Egg week'!H20</f>
        <v>176.39</v>
      </c>
      <c r="H20" s="55">
        <f>+'[2]Egg week'!I20</f>
        <v>171.63</v>
      </c>
      <c r="I20" s="141">
        <f>+'[2]Egg week'!J20</f>
        <v>171.63</v>
      </c>
      <c r="J20" s="141">
        <f>+'[2]Egg week'!K20</f>
        <v>170.44</v>
      </c>
      <c r="K20" s="141">
        <f>+'[2]Egg week'!L20</f>
        <v>170.44</v>
      </c>
      <c r="L20" s="141">
        <f>+'[2]Egg week'!M20</f>
        <v>170.44</v>
      </c>
      <c r="M20" s="121">
        <f>+'[2]Egg week'!N20</f>
        <v>170.44</v>
      </c>
      <c r="N20" s="121">
        <f>+'[2]Egg week'!O20</f>
        <v>169.64</v>
      </c>
      <c r="O20" s="56">
        <f t="shared" si="0"/>
        <v>-0.0046937338652899285</v>
      </c>
      <c r="Q20" s="49">
        <f t="shared" si="1"/>
        <v>-0.0046937338652899285</v>
      </c>
    </row>
    <row r="21" spans="1:17" ht="12.75">
      <c r="A21" t="str">
        <f>+'[1]Egg week'!B21</f>
        <v>Chypre</v>
      </c>
      <c r="B21" t="s">
        <v>8</v>
      </c>
      <c r="C21" s="55">
        <f>+'[2]Egg week'!D21</f>
        <v>167.47</v>
      </c>
      <c r="D21" s="55">
        <f>+'[2]Egg week'!E21</f>
        <v>167.47</v>
      </c>
      <c r="E21" s="55">
        <f>+'[2]Egg week'!F21</f>
        <v>167.47</v>
      </c>
      <c r="F21" s="55">
        <f>+'[2]Egg week'!G21</f>
        <v>167.47</v>
      </c>
      <c r="G21" s="55">
        <f>+'[2]Egg week'!H21</f>
        <v>164.6</v>
      </c>
      <c r="H21" s="55">
        <f>+'[2]Egg week'!I21</f>
        <v>164.6</v>
      </c>
      <c r="I21" s="141">
        <f>+'[2]Egg week'!J21</f>
        <v>164.4</v>
      </c>
      <c r="J21" s="141">
        <f>+'[2]Egg week'!K21</f>
        <v>169.25</v>
      </c>
      <c r="K21" s="141">
        <f>+'[2]Egg week'!L21</f>
        <v>162.57</v>
      </c>
      <c r="L21" s="141">
        <f>+'[2]Egg week'!M21</f>
        <v>168.41</v>
      </c>
      <c r="M21" s="141">
        <f>+'[2]Egg week'!N21</f>
        <v>168.41</v>
      </c>
      <c r="N21" s="141">
        <f>+'[2]Egg week'!O21</f>
        <v>163.77</v>
      </c>
      <c r="O21" s="56">
        <f t="shared" si="0"/>
        <v>-0.02755180808740565</v>
      </c>
      <c r="Q21" s="49">
        <f t="shared" si="1"/>
        <v>0.0073814356892416555</v>
      </c>
    </row>
    <row r="22" spans="1:17" ht="12.75">
      <c r="A22" t="str">
        <f>+'[1]Egg week'!B22</f>
        <v>Lettonie</v>
      </c>
      <c r="B22" t="s">
        <v>8</v>
      </c>
      <c r="C22" s="58">
        <f>+'[2]Egg week'!D22</f>
        <v>144.29760000000002</v>
      </c>
      <c r="D22" s="58">
        <f>+'[2]Egg week'!E22</f>
        <v>131.1706</v>
      </c>
      <c r="E22" s="58">
        <f>+'[2]Egg week'!F22</f>
        <v>121.08640000000001</v>
      </c>
      <c r="F22" s="58">
        <f>+'[2]Egg week'!G22</f>
        <v>130.6678</v>
      </c>
      <c r="G22" s="58">
        <f>+'[2]Egg week'!H22</f>
        <v>130.4737</v>
      </c>
      <c r="H22" s="58">
        <f>+'[2]Egg week'!I22</f>
        <v>123.53110000000001</v>
      </c>
      <c r="I22" s="121">
        <f>+'[2]Egg week'!J22</f>
        <v>123.8247</v>
      </c>
      <c r="J22" s="121">
        <f>+'[2]Egg week'!K22</f>
        <v>128.7246</v>
      </c>
      <c r="K22" s="121">
        <f>+'[2]Egg week'!L22</f>
        <v>128.1851</v>
      </c>
      <c r="L22" s="121">
        <f>+'[2]Egg week'!M22</f>
        <v>116.67840000000001</v>
      </c>
      <c r="M22" s="121">
        <f>+'[2]Egg week'!N22</f>
        <v>114.7381</v>
      </c>
      <c r="N22" s="121">
        <f>+'[2]Egg week'!O22</f>
        <v>136.3238</v>
      </c>
      <c r="O22" s="56">
        <f aca="true" t="shared" si="2" ref="O22:O27">(+N22/M22)-1</f>
        <v>0.1881301851782451</v>
      </c>
      <c r="Q22" s="49">
        <f aca="true" t="shared" si="3" ref="Q22:Q27">+(N22/K22)-1</f>
        <v>0.06349177868566636</v>
      </c>
    </row>
    <row r="23" spans="2:17" ht="12.75">
      <c r="B23" s="19" t="s">
        <v>13</v>
      </c>
      <c r="C23" s="57">
        <f>+'[2]Egg week'!D23</f>
        <v>102.14</v>
      </c>
      <c r="D23" s="57">
        <f>+'[2]Egg week'!E23</f>
        <v>92.94</v>
      </c>
      <c r="E23" s="57">
        <f>+'[2]Egg week'!F23</f>
        <v>85.66</v>
      </c>
      <c r="F23" s="57">
        <f>+'[2]Egg week'!G23</f>
        <v>92.44</v>
      </c>
      <c r="G23" s="57">
        <f>+'[2]Egg week'!H23</f>
        <v>92.34</v>
      </c>
      <c r="H23" s="57">
        <f>+'[2]Egg week'!I23</f>
        <v>87.43</v>
      </c>
      <c r="I23" s="142">
        <f>+'[2]Egg week'!J23</f>
        <v>87.56</v>
      </c>
      <c r="J23" s="142">
        <f>+'[2]Egg week'!K23</f>
        <v>91.08</v>
      </c>
      <c r="K23" s="142">
        <f>+'[2]Egg week'!L23</f>
        <v>90.68</v>
      </c>
      <c r="L23" s="142">
        <f>+'[2]Egg week'!M23</f>
        <v>82.58</v>
      </c>
      <c r="M23" s="142">
        <f>+'[2]Egg week'!N23</f>
        <v>81.31</v>
      </c>
      <c r="N23" s="142">
        <f>+'[2]Egg week'!O23</f>
        <v>96.49</v>
      </c>
      <c r="O23" s="56">
        <f t="shared" si="2"/>
        <v>0.18669290370188163</v>
      </c>
      <c r="Q23" s="49">
        <f t="shared" si="3"/>
        <v>0.0640714600793999</v>
      </c>
    </row>
    <row r="24" spans="1:17" s="63" customFormat="1" ht="12.75">
      <c r="A24" s="63" t="str">
        <f>+'[1]Egg week'!B24</f>
        <v>Lituanie</v>
      </c>
      <c r="B24" s="63" t="s">
        <v>8</v>
      </c>
      <c r="C24" s="58">
        <f>+'[2]Egg week'!D24</f>
        <v>137.7665</v>
      </c>
      <c r="D24" s="58">
        <f>+'[2]Egg week'!E24</f>
        <v>134.5661</v>
      </c>
      <c r="E24" s="58">
        <f>+'[2]Egg week'!F24</f>
        <v>129.77</v>
      </c>
      <c r="F24" s="58">
        <f>+'[2]Egg week'!G24</f>
        <v>128.7332</v>
      </c>
      <c r="G24" s="58">
        <f>+'[2]Egg week'!H24</f>
        <v>121.9851</v>
      </c>
      <c r="H24" s="58">
        <f>+'[2]Egg week'!I24</f>
        <v>124.94210000000001</v>
      </c>
      <c r="I24" s="121">
        <f>+'[2]Egg week'!J24</f>
        <v>123.6735</v>
      </c>
      <c r="J24" s="121">
        <f>+'[2]Egg week'!K24</f>
        <v>119.3263</v>
      </c>
      <c r="K24" s="121">
        <f>+'[2]Egg week'!L24</f>
        <v>115.5584</v>
      </c>
      <c r="L24" s="121">
        <f>+'[2]Egg week'!M24</f>
        <v>111.1764</v>
      </c>
      <c r="M24" s="121">
        <f>+'[2]Egg week'!N24</f>
        <v>103.41460000000001</v>
      </c>
      <c r="N24" s="121">
        <f>+'[2]Egg week'!O24</f>
        <v>102.0824</v>
      </c>
      <c r="O24" s="56">
        <f t="shared" si="2"/>
        <v>-0.012882126895041868</v>
      </c>
      <c r="P24"/>
      <c r="Q24" s="49">
        <f t="shared" si="3"/>
        <v>-0.11661636021267163</v>
      </c>
    </row>
    <row r="25" spans="2:17" ht="12.75">
      <c r="B25" s="19" t="s">
        <v>14</v>
      </c>
      <c r="C25" s="57">
        <f>+'[2]Egg week'!D25</f>
        <v>475.68</v>
      </c>
      <c r="D25" s="57">
        <f>+'[2]Egg week'!E25</f>
        <v>464.63</v>
      </c>
      <c r="E25" s="57">
        <f>+'[2]Egg week'!F25</f>
        <v>448.07</v>
      </c>
      <c r="F25" s="57">
        <f>+'[2]Egg week'!G25</f>
        <v>444.49</v>
      </c>
      <c r="G25" s="57">
        <f>+'[2]Egg week'!H25</f>
        <v>421.19</v>
      </c>
      <c r="H25" s="57">
        <f>+'[2]Egg week'!I25</f>
        <v>431.4</v>
      </c>
      <c r="I25" s="142">
        <f>+'[2]Egg week'!J25</f>
        <v>427.02</v>
      </c>
      <c r="J25" s="142">
        <f>+'[2]Egg week'!K25</f>
        <v>412.01</v>
      </c>
      <c r="K25" s="142">
        <f>+'[2]Egg week'!L25</f>
        <v>399</v>
      </c>
      <c r="L25" s="142">
        <f>+'[2]Egg week'!M25</f>
        <v>383.87</v>
      </c>
      <c r="M25" s="142">
        <f>+'[2]Egg week'!N25</f>
        <v>357.07</v>
      </c>
      <c r="N25" s="142">
        <f>+'[2]Egg week'!O25</f>
        <v>352.47</v>
      </c>
      <c r="O25" s="56">
        <f t="shared" si="2"/>
        <v>-0.01288262805612339</v>
      </c>
      <c r="Q25" s="49">
        <f t="shared" si="3"/>
        <v>-0.1166165413533834</v>
      </c>
    </row>
    <row r="26" spans="1:17" s="63" customFormat="1" ht="12.75">
      <c r="A26" s="63" t="str">
        <f>+'[1]Egg week'!B26</f>
        <v>Hongrie</v>
      </c>
      <c r="B26" s="63" t="s">
        <v>8</v>
      </c>
      <c r="C26" s="58">
        <f>+'[2]Egg week'!D26</f>
        <v>127.69980000000001</v>
      </c>
      <c r="D26" s="58">
        <f>+'[2]Egg week'!E26</f>
        <v>127.5438</v>
      </c>
      <c r="E26" s="58">
        <f>+'[2]Egg week'!F26</f>
        <v>124.53540000000001</v>
      </c>
      <c r="F26" s="58">
        <f>+'[2]Egg week'!G26</f>
        <v>121.4042</v>
      </c>
      <c r="G26" s="58">
        <f>+'[2]Egg week'!H26</f>
        <v>122.2394</v>
      </c>
      <c r="H26" s="58">
        <f>+'[2]Egg week'!I26</f>
        <v>121.3874</v>
      </c>
      <c r="I26" s="121">
        <f>+'[2]Egg week'!J26</f>
        <v>115.3921</v>
      </c>
      <c r="J26" s="121">
        <f>+'[2]Egg week'!K26</f>
        <v>112.57140000000001</v>
      </c>
      <c r="K26" s="121">
        <f>+'[2]Egg week'!L26</f>
        <v>108.02090000000001</v>
      </c>
      <c r="L26" s="121">
        <f>+'[2]Egg week'!M26</f>
        <v>105.908</v>
      </c>
      <c r="M26" s="121">
        <f>+'[2]Egg week'!N26</f>
        <v>104.195</v>
      </c>
      <c r="N26" s="121">
        <f>+'[2]Egg week'!O26</f>
        <v>100.5862</v>
      </c>
      <c r="O26" s="56">
        <f t="shared" si="2"/>
        <v>-0.03463505926388011</v>
      </c>
      <c r="P26"/>
      <c r="Q26" s="49">
        <f t="shared" si="3"/>
        <v>-0.06882649561334897</v>
      </c>
    </row>
    <row r="27" spans="1:17" ht="12.75">
      <c r="A27" s="17"/>
      <c r="B27" s="21" t="s">
        <v>15</v>
      </c>
      <c r="C27" s="60">
        <f>+'[2]Egg week'!D27</f>
        <v>33757.08</v>
      </c>
      <c r="D27" s="60">
        <f>+'[2]Egg week'!E27</f>
        <v>33835.92</v>
      </c>
      <c r="E27" s="60">
        <f>+'[2]Egg week'!F27</f>
        <v>33185.84</v>
      </c>
      <c r="F27" s="60">
        <f>+'[2]Egg week'!G27</f>
        <v>32091.29</v>
      </c>
      <c r="G27" s="60">
        <f>+'[2]Egg week'!H27</f>
        <v>32328.66</v>
      </c>
      <c r="H27" s="60">
        <f>+'[2]Egg week'!I27</f>
        <v>32366.04</v>
      </c>
      <c r="I27" s="143">
        <f>+'[2]Egg week'!J27</f>
        <v>31777.34</v>
      </c>
      <c r="J27" s="143">
        <f>+'[2]Egg week'!K27</f>
        <v>31027.4</v>
      </c>
      <c r="K27" s="143">
        <f>+'[2]Egg week'!L27</f>
        <v>30191.69</v>
      </c>
      <c r="L27" s="143">
        <f>+'[2]Egg week'!M27</f>
        <v>29385.07</v>
      </c>
      <c r="M27" s="143">
        <f>+'[2]Egg week'!N27</f>
        <v>29096.61</v>
      </c>
      <c r="N27" s="143">
        <f>+'[2]Egg week'!O27</f>
        <v>28447.78</v>
      </c>
      <c r="O27" s="56">
        <f t="shared" si="2"/>
        <v>-0.022299161311231885</v>
      </c>
      <c r="Q27" s="49">
        <f t="shared" si="3"/>
        <v>-0.05776125814752342</v>
      </c>
    </row>
    <row r="28" spans="1:17" s="96" customFormat="1" ht="12.75">
      <c r="A28" s="63" t="str">
        <f>+'[1]Egg week'!B28</f>
        <v>Malte</v>
      </c>
      <c r="B28" s="63" t="s">
        <v>8</v>
      </c>
      <c r="C28" s="98">
        <f>+'[2]Egg week'!D28</f>
        <v>106.08</v>
      </c>
      <c r="D28" s="98">
        <f>+'[2]Egg week'!E28</f>
        <v>106.08</v>
      </c>
      <c r="E28" s="98">
        <f>+'[2]Egg week'!F28</f>
        <v>106.08</v>
      </c>
      <c r="F28" s="98">
        <f>+'[2]Egg week'!G28</f>
        <v>106.08</v>
      </c>
      <c r="G28" s="98">
        <f>+'[2]Egg week'!H28</f>
        <v>93.06</v>
      </c>
      <c r="H28" s="98">
        <f>+'[2]Egg week'!I28</f>
        <v>93.06</v>
      </c>
      <c r="I28" s="98">
        <f>+'[2]Egg week'!J28</f>
        <v>92.59</v>
      </c>
      <c r="J28" s="98">
        <f>+'[2]Egg week'!K28</f>
        <v>92.59</v>
      </c>
      <c r="K28" s="98">
        <f>+'[2]Egg week'!L28</f>
        <v>92.59</v>
      </c>
      <c r="L28" s="98">
        <f>+'[2]Egg week'!M28</f>
        <v>106.84</v>
      </c>
      <c r="M28" s="98">
        <f>+'[2]Egg week'!N28</f>
        <v>106.84</v>
      </c>
      <c r="N28" s="158">
        <f>+'[2]Egg week'!O28</f>
        <v>106.84</v>
      </c>
      <c r="O28" s="56"/>
      <c r="P28"/>
      <c r="Q28" s="49"/>
    </row>
    <row r="29" spans="1:18" ht="12.75">
      <c r="A29" t="str">
        <f>+'[1]Egg week'!B29</f>
        <v>Pays-Bas</v>
      </c>
      <c r="B29" t="s">
        <v>8</v>
      </c>
      <c r="C29" s="55">
        <f>+'[2]Egg week'!D29</f>
        <v>106</v>
      </c>
      <c r="D29" s="55">
        <f>+'[2]Egg week'!E29</f>
        <v>103</v>
      </c>
      <c r="E29" s="55">
        <f>+'[2]Egg week'!F29</f>
        <v>101</v>
      </c>
      <c r="F29" s="55">
        <f>+'[2]Egg week'!G29</f>
        <v>90</v>
      </c>
      <c r="G29" s="58">
        <f>+'[2]Egg week'!H29</f>
        <v>90</v>
      </c>
      <c r="H29" s="58">
        <f>+'[2]Egg week'!I29</f>
        <v>90</v>
      </c>
      <c r="I29" s="121">
        <f>+'[2]Egg week'!J29</f>
        <v>90</v>
      </c>
      <c r="J29" s="121">
        <f>+'[2]Egg week'!K29</f>
        <v>73</v>
      </c>
      <c r="K29" s="121">
        <f>+'[2]Egg week'!L29</f>
        <v>70</v>
      </c>
      <c r="L29" s="121">
        <f>+'[2]Egg week'!M29</f>
        <v>70</v>
      </c>
      <c r="M29" s="121">
        <f>+'[2]Egg week'!N29</f>
        <v>74</v>
      </c>
      <c r="N29" s="140">
        <f>+'[2]Egg week'!O29</f>
        <v>74</v>
      </c>
      <c r="O29" s="56"/>
      <c r="Q29" s="49"/>
      <c r="R29" s="96"/>
    </row>
    <row r="30" spans="1:17" ht="12.75">
      <c r="A30" s="147" t="str">
        <f>+'[1]Egg week'!B30</f>
        <v>Autriche</v>
      </c>
      <c r="B30" s="63" t="s">
        <v>8</v>
      </c>
      <c r="C30" s="58">
        <f>+'[2]Egg week'!D30</f>
        <v>170.64</v>
      </c>
      <c r="D30" s="58">
        <f>+'[2]Egg week'!E30</f>
        <v>170.67</v>
      </c>
      <c r="E30" s="58">
        <f>+'[2]Egg week'!F30</f>
        <v>170.34</v>
      </c>
      <c r="F30" s="58">
        <f>+'[2]Egg week'!G30</f>
        <v>167.87</v>
      </c>
      <c r="G30" s="58">
        <f>+'[2]Egg week'!H30</f>
        <v>165.36</v>
      </c>
      <c r="H30" s="58">
        <f>+'[2]Egg week'!I30</f>
        <v>153.81</v>
      </c>
      <c r="I30" s="58">
        <f>+'[2]Egg week'!J30</f>
        <v>152.19</v>
      </c>
      <c r="J30" s="58">
        <f>+'[2]Egg week'!K30</f>
        <v>154</v>
      </c>
      <c r="K30" s="58">
        <f>+'[2]Egg week'!L30</f>
        <v>153.21</v>
      </c>
      <c r="L30" s="58">
        <f>+'[2]Egg week'!M30</f>
        <v>154.09</v>
      </c>
      <c r="M30" s="58">
        <f>+'[2]Egg week'!N30</f>
        <v>152.43</v>
      </c>
      <c r="N30" s="58">
        <f>+'[2]Egg week'!O30</f>
        <v>152.26</v>
      </c>
      <c r="O30" s="56">
        <f>(+N30/M30)-1</f>
        <v>-0.0011152660237486733</v>
      </c>
      <c r="Q30" s="49">
        <f>+(N30/K30)-1</f>
        <v>-0.0062006396449318935</v>
      </c>
    </row>
    <row r="31" spans="1:17" ht="12.75">
      <c r="A31" t="str">
        <f>+'[1]Egg week'!B31</f>
        <v>Pologne</v>
      </c>
      <c r="B31" t="s">
        <v>8</v>
      </c>
      <c r="C31" s="55">
        <f>+'[2]Egg week'!D31</f>
        <v>152.31570000000002</v>
      </c>
      <c r="D31" s="55">
        <f>+'[2]Egg week'!E31</f>
        <v>152.949</v>
      </c>
      <c r="E31" s="55">
        <f>+'[2]Egg week'!F31</f>
        <v>149.4853</v>
      </c>
      <c r="F31" s="55">
        <f>+'[2]Egg week'!G31</f>
        <v>146.77</v>
      </c>
      <c r="G31" s="58">
        <f>+'[2]Egg week'!H31</f>
        <v>137.3168</v>
      </c>
      <c r="H31" s="58">
        <f>+'[2]Egg week'!I31</f>
        <v>137.6301</v>
      </c>
      <c r="I31" s="121">
        <f>+'[2]Egg week'!J31</f>
        <v>127.44890000000001</v>
      </c>
      <c r="J31" s="121">
        <f>+'[2]Egg week'!K31</f>
        <v>126.266</v>
      </c>
      <c r="K31" s="121">
        <f>+'[2]Egg week'!L31</f>
        <v>119.1464</v>
      </c>
      <c r="L31" s="121">
        <f>+'[2]Egg week'!M31</f>
        <v>118.42460000000001</v>
      </c>
      <c r="M31" s="121">
        <f>+'[2]Egg week'!N31</f>
        <v>108.39150000000001</v>
      </c>
      <c r="N31" s="140">
        <f>+'[2]Egg week'!O31</f>
        <v>108.39150000000001</v>
      </c>
      <c r="O31" s="56"/>
      <c r="Q31" s="49"/>
    </row>
    <row r="32" spans="2:17" ht="12.75">
      <c r="B32" s="19" t="s">
        <v>17</v>
      </c>
      <c r="C32" s="57">
        <f>+'[2]Egg week'!D32</f>
        <v>593.05</v>
      </c>
      <c r="D32" s="57">
        <f>+'[2]Egg week'!E32</f>
        <v>591.29</v>
      </c>
      <c r="E32" s="57">
        <f>+'[2]Egg week'!F32</f>
        <v>575.92</v>
      </c>
      <c r="F32" s="57">
        <f>+'[2]Egg week'!G32</f>
        <v>567.96</v>
      </c>
      <c r="G32" s="57">
        <f>+'[2]Egg week'!H32</f>
        <v>533.16</v>
      </c>
      <c r="H32" s="57">
        <f>+'[2]Egg week'!I32</f>
        <v>537.88</v>
      </c>
      <c r="I32" s="142">
        <f>+'[2]Egg week'!J32</f>
        <v>513.65</v>
      </c>
      <c r="J32" s="142">
        <f>+'[2]Egg week'!K32</f>
        <v>507.27</v>
      </c>
      <c r="K32" s="142">
        <f>+'[2]Egg week'!L32</f>
        <v>486.48</v>
      </c>
      <c r="L32" s="142">
        <f>+'[2]Egg week'!M32</f>
        <v>486.37</v>
      </c>
      <c r="M32" s="142">
        <f>+'[2]Egg week'!N32</f>
        <v>446.2</v>
      </c>
      <c r="N32" s="140">
        <f>+'[2]Egg week'!O32</f>
        <v>446.2</v>
      </c>
      <c r="O32" s="56"/>
      <c r="Q32" s="49"/>
    </row>
    <row r="33" spans="1:17" s="63" customFormat="1" ht="12.75">
      <c r="A33" s="63" t="str">
        <f>+'[1]Egg week'!B33</f>
        <v>Portugal</v>
      </c>
      <c r="B33" s="63" t="s">
        <v>8</v>
      </c>
      <c r="C33" s="58">
        <f>+'[2]Egg week'!D33</f>
        <v>125</v>
      </c>
      <c r="D33" s="58">
        <f>+'[2]Egg week'!E33</f>
        <v>125</v>
      </c>
      <c r="E33" s="58">
        <f>+'[2]Egg week'!F33</f>
        <v>119.71</v>
      </c>
      <c r="F33" s="58">
        <f>+'[2]Egg week'!G33</f>
        <v>117.06</v>
      </c>
      <c r="G33" s="58">
        <f>+'[2]Egg week'!H33</f>
        <v>117.06</v>
      </c>
      <c r="H33" s="58">
        <f>+'[2]Egg week'!I33</f>
        <v>110.45</v>
      </c>
      <c r="I33" s="121">
        <f>+'[2]Egg week'!J33</f>
        <v>107.14</v>
      </c>
      <c r="J33" s="121">
        <f>+'[2]Egg week'!K33</f>
        <v>99.21</v>
      </c>
      <c r="K33" s="121">
        <f>+'[2]Egg week'!L33</f>
        <v>97.22</v>
      </c>
      <c r="L33" s="121">
        <f>+'[2]Egg week'!M33</f>
        <v>97.22</v>
      </c>
      <c r="M33" s="121">
        <f>+'[2]Egg week'!N33</f>
        <v>97.22</v>
      </c>
      <c r="N33" s="121">
        <f>+'[2]Egg week'!O33</f>
        <v>97.22</v>
      </c>
      <c r="O33" s="56">
        <f>(+N33/M33)-1</f>
        <v>0</v>
      </c>
      <c r="P33"/>
      <c r="Q33" s="49">
        <f>+(N33/K33)-1</f>
        <v>0</v>
      </c>
    </row>
    <row r="34" spans="1:17" s="63" customFormat="1" ht="12.75">
      <c r="A34" s="63" t="s">
        <v>7</v>
      </c>
      <c r="B34" s="63" t="s">
        <v>8</v>
      </c>
      <c r="C34" s="58">
        <f>+'[2]Egg week'!D44</f>
        <v>123.20570000000001</v>
      </c>
      <c r="D34" s="58">
        <f>+'[2]Egg week'!E44</f>
        <v>121.99300000000001</v>
      </c>
      <c r="E34" s="58">
        <f>+'[2]Egg week'!F44</f>
        <v>104.2433</v>
      </c>
      <c r="F34" s="58">
        <f>+'[2]Egg week'!G44</f>
        <v>103.5982</v>
      </c>
      <c r="G34" s="58">
        <f>+'[2]Egg week'!H44</f>
        <v>96.14290000000001</v>
      </c>
      <c r="H34" s="58">
        <f>+'[2]Egg week'!I44</f>
        <v>95.6622</v>
      </c>
      <c r="I34" s="121">
        <f>+'[2]Egg week'!J44</f>
        <v>95.89110000000001</v>
      </c>
      <c r="J34" s="121">
        <f>+'[2]Egg week'!K44</f>
        <v>95.4559</v>
      </c>
      <c r="K34" s="121">
        <f>+'[2]Egg week'!L44</f>
        <v>74.62100000000001</v>
      </c>
      <c r="L34" s="121">
        <f>+'[2]Egg week'!M44</f>
        <v>95.6255</v>
      </c>
      <c r="M34" s="121">
        <f>+'[2]Egg week'!N44</f>
        <v>69.186</v>
      </c>
      <c r="N34" s="140">
        <f>+'[2]Egg week'!O44</f>
        <v>69.186</v>
      </c>
      <c r="O34" s="56"/>
      <c r="P34"/>
      <c r="Q34" s="49"/>
    </row>
    <row r="35" spans="2:17" ht="12.75">
      <c r="B35" s="21" t="s">
        <v>21</v>
      </c>
      <c r="C35" s="57">
        <f>+'[2]Egg week'!D45</f>
        <v>502</v>
      </c>
      <c r="D35" s="57">
        <f>+'[2]Egg week'!E45</f>
        <v>499</v>
      </c>
      <c r="E35" s="57">
        <f>+'[2]Egg week'!F45</f>
        <v>429</v>
      </c>
      <c r="F35" s="57">
        <f>+'[2]Egg week'!G45</f>
        <v>429</v>
      </c>
      <c r="G35" s="57">
        <f>+'[2]Egg week'!H45</f>
        <v>398</v>
      </c>
      <c r="H35" s="57">
        <f>+'[2]Egg week'!I45</f>
        <v>395</v>
      </c>
      <c r="I35" s="142">
        <f>+'[2]Egg week'!J45</f>
        <v>399</v>
      </c>
      <c r="J35" s="142">
        <f>+'[2]Egg week'!K45</f>
        <v>399</v>
      </c>
      <c r="K35" s="142">
        <f>+'[2]Egg week'!L45</f>
        <v>313</v>
      </c>
      <c r="L35" s="142">
        <f>+'[2]Egg week'!M45</f>
        <v>399</v>
      </c>
      <c r="M35" s="142">
        <f>+'[2]Egg week'!N45</f>
        <v>290</v>
      </c>
      <c r="N35" s="140">
        <f>+'[2]Egg week'!O45</f>
        <v>290</v>
      </c>
      <c r="O35" s="56"/>
      <c r="Q35" s="49"/>
    </row>
    <row r="36" spans="1:17" s="63" customFormat="1" ht="12.75">
      <c r="A36" s="63" t="str">
        <f>+'[1]Egg week'!B34</f>
        <v>Slovenie</v>
      </c>
      <c r="B36" s="63" t="s">
        <v>8</v>
      </c>
      <c r="C36" s="58">
        <f>+'[2]Egg week'!D$34</f>
        <v>125.89</v>
      </c>
      <c r="D36" s="58">
        <f>+'[2]Egg week'!E$34</f>
        <v>129.79</v>
      </c>
      <c r="E36" s="58">
        <f>+'[2]Egg week'!F$34</f>
        <v>123.83</v>
      </c>
      <c r="F36" s="58">
        <f>+'[2]Egg week'!G$34</f>
        <v>125.23</v>
      </c>
      <c r="G36" s="58">
        <f>+'[2]Egg week'!H$34</f>
        <v>123.73</v>
      </c>
      <c r="H36" s="58">
        <f>+'[2]Egg week'!I$34</f>
        <v>124.3</v>
      </c>
      <c r="I36" s="121">
        <f>+'[2]Egg week'!J$34</f>
        <v>126.62</v>
      </c>
      <c r="J36" s="121">
        <f>+'[2]Egg week'!K$34</f>
        <v>123.07</v>
      </c>
      <c r="K36" s="121">
        <f>+'[2]Egg week'!L$34</f>
        <v>124.43</v>
      </c>
      <c r="L36" s="121">
        <f>+'[2]Egg week'!M$34</f>
        <v>124.76</v>
      </c>
      <c r="M36" s="121">
        <f>+'[2]Egg week'!N$34</f>
        <v>124.99</v>
      </c>
      <c r="N36" s="121">
        <f>+'[2]Egg week'!O$34</f>
        <v>122.23</v>
      </c>
      <c r="O36" s="56">
        <f aca="true" t="shared" si="4" ref="O34:O40">(+N36/M36)-1</f>
        <v>-0.02208176654132321</v>
      </c>
      <c r="P36"/>
      <c r="Q36" s="49">
        <f aca="true" t="shared" si="5" ref="Q34:Q40">+(N36/K36)-1</f>
        <v>-0.01768062364381584</v>
      </c>
    </row>
    <row r="37" spans="1:17" s="63" customFormat="1" ht="12.75">
      <c r="A37" s="63" t="str">
        <f>+'[1]Egg week'!B35</f>
        <v>Slovaquie</v>
      </c>
      <c r="B37" s="63" t="s">
        <v>8</v>
      </c>
      <c r="C37" s="58">
        <f>+'[2]Egg week'!D$35</f>
        <v>126.12</v>
      </c>
      <c r="D37" s="58">
        <f>+'[2]Egg week'!E$35</f>
        <v>129.13</v>
      </c>
      <c r="E37" s="58">
        <f>+'[2]Egg week'!F$35</f>
        <v>123.13</v>
      </c>
      <c r="F37" s="58">
        <f>+'[2]Egg week'!G$35</f>
        <v>115.95</v>
      </c>
      <c r="G37" s="58">
        <f>+'[2]Egg week'!H$35</f>
        <v>112.03</v>
      </c>
      <c r="H37" s="58">
        <f>+'[2]Egg week'!I$35</f>
        <v>104.96</v>
      </c>
      <c r="I37" s="121">
        <f>+'[2]Egg week'!J$35</f>
        <v>95.75</v>
      </c>
      <c r="J37" s="121">
        <f>+'[2]Egg week'!K$35</f>
        <v>95.7</v>
      </c>
      <c r="K37" s="121">
        <f>+'[2]Egg week'!L$35</f>
        <v>95.95</v>
      </c>
      <c r="L37" s="121">
        <f>+'[2]Egg week'!M$35</f>
        <v>95.68</v>
      </c>
      <c r="M37" s="121">
        <f>+'[2]Egg week'!N$35</f>
        <v>97.56</v>
      </c>
      <c r="N37" s="121">
        <f>+'[2]Egg week'!O$35</f>
        <v>93.21</v>
      </c>
      <c r="O37" s="56">
        <f t="shared" si="4"/>
        <v>-0.04458794587945891</v>
      </c>
      <c r="P37"/>
      <c r="Q37" s="49">
        <f t="shared" si="5"/>
        <v>-0.028556539864512898</v>
      </c>
    </row>
    <row r="38" spans="1:17" s="63" customFormat="1" ht="12.75">
      <c r="A38" s="63" t="str">
        <f>+'[1]Egg week'!B36</f>
        <v>Finlande</v>
      </c>
      <c r="B38" s="63" t="s">
        <v>8</v>
      </c>
      <c r="C38" s="146">
        <f>+'[2]Egg week'!D$36</f>
        <v>132.08</v>
      </c>
      <c r="D38" s="146">
        <f>+'[2]Egg week'!E$36</f>
        <v>130.38</v>
      </c>
      <c r="E38" s="146">
        <f>+'[2]Egg week'!F$36</f>
        <v>125.89</v>
      </c>
      <c r="F38" s="146">
        <f>+'[2]Egg week'!G$36</f>
        <v>121.07</v>
      </c>
      <c r="G38" s="146">
        <f>+'[2]Egg week'!H$36</f>
        <v>117.9</v>
      </c>
      <c r="H38" s="146">
        <f>+'[2]Egg week'!I$36</f>
        <v>113.26</v>
      </c>
      <c r="I38" s="140">
        <f>+'[2]Egg week'!J$36</f>
        <v>109.77</v>
      </c>
      <c r="J38" s="140">
        <f>+'[2]Egg week'!K$36</f>
        <v>106.42</v>
      </c>
      <c r="K38" s="140">
        <f>+'[2]Egg week'!L$36</f>
        <v>105.14</v>
      </c>
      <c r="L38" s="140">
        <f>+'[2]Egg week'!M$36</f>
        <v>105.14</v>
      </c>
      <c r="M38" s="140">
        <f>+'[2]Egg week'!N$36</f>
        <v>105.14</v>
      </c>
      <c r="N38" s="140">
        <f>+'[2]Egg week'!O$36</f>
        <v>105.14</v>
      </c>
      <c r="O38" s="56"/>
      <c r="P38"/>
      <c r="Q38" s="49"/>
    </row>
    <row r="39" spans="1:17" s="71" customFormat="1" ht="12.75">
      <c r="A39" s="63" t="str">
        <f>+'[1]Egg week'!B38</f>
        <v>Suède</v>
      </c>
      <c r="B39" s="63" t="s">
        <v>8</v>
      </c>
      <c r="C39" s="97">
        <f>+'[2]Egg week'!D$37</f>
        <v>170.0072</v>
      </c>
      <c r="D39" s="97">
        <f>+'[2]Egg week'!E$37</f>
        <v>169.5457</v>
      </c>
      <c r="E39" s="97">
        <f>+'[2]Egg week'!F$37</f>
        <v>168.75220000000002</v>
      </c>
      <c r="F39" s="97">
        <f>+'[2]Egg week'!G$37</f>
        <v>169.9279</v>
      </c>
      <c r="G39" s="97">
        <f>+'[2]Egg week'!H$37</f>
        <v>170.68460000000002</v>
      </c>
      <c r="H39" s="97">
        <f>+'[2]Egg week'!I$37</f>
        <v>171.27290000000002</v>
      </c>
      <c r="I39" s="144">
        <f>+'[2]Egg week'!J$37</f>
        <v>170.3955</v>
      </c>
      <c r="J39" s="144">
        <f>+'[2]Egg week'!K$37</f>
        <v>171.35420000000002</v>
      </c>
      <c r="K39" s="144">
        <f>+'[2]Egg week'!L$37</f>
        <v>170.5029</v>
      </c>
      <c r="L39" s="144">
        <f>+'[2]Egg week'!M$37</f>
        <v>168.79600000000002</v>
      </c>
      <c r="M39" s="144">
        <f>+'[2]Egg week'!N$37</f>
        <v>171.44150000000002</v>
      </c>
      <c r="N39" s="144">
        <f>+'[2]Egg week'!O$37</f>
        <v>171.11710000000002</v>
      </c>
      <c r="O39" s="56">
        <f t="shared" si="4"/>
        <v>-0.0018921906306232916</v>
      </c>
      <c r="P39"/>
      <c r="Q39" s="49">
        <f t="shared" si="5"/>
        <v>0.0036022847705230454</v>
      </c>
    </row>
    <row r="40" spans="1:17" ht="12.75">
      <c r="A40" s="16"/>
      <c r="B40" s="18" t="s">
        <v>19</v>
      </c>
      <c r="C40" s="59">
        <f>+'[2]Egg week'!D$38</f>
        <v>1650</v>
      </c>
      <c r="D40" s="59">
        <f>+'[2]Egg week'!E$38</f>
        <v>1651</v>
      </c>
      <c r="E40" s="59">
        <f>+'[2]Egg week'!F$38</f>
        <v>1636</v>
      </c>
      <c r="F40" s="59">
        <f>+'[2]Egg week'!G$38</f>
        <v>1651</v>
      </c>
      <c r="G40" s="59">
        <f>+'[2]Egg week'!H$38</f>
        <v>1644</v>
      </c>
      <c r="H40" s="59">
        <f>+'[2]Egg week'!I$38</f>
        <v>1645</v>
      </c>
      <c r="I40" s="126">
        <f>+'[2]Egg week'!J$38</f>
        <v>1648</v>
      </c>
      <c r="J40" s="126">
        <f>+'[2]Egg week'!K$38</f>
        <v>1649</v>
      </c>
      <c r="K40" s="126">
        <f>+'[2]Egg week'!L$38</f>
        <v>1650</v>
      </c>
      <c r="L40" s="126">
        <f>+'[2]Egg week'!M$38</f>
        <v>1643</v>
      </c>
      <c r="M40" s="126">
        <f>+'[2]Egg week'!N$38</f>
        <v>1643</v>
      </c>
      <c r="N40" s="126">
        <f>+'[2]Egg week'!O$38</f>
        <v>1643</v>
      </c>
      <c r="O40" s="56">
        <f t="shared" si="4"/>
        <v>0</v>
      </c>
      <c r="Q40" s="49">
        <f t="shared" si="5"/>
        <v>-0.00424242424242427</v>
      </c>
    </row>
    <row r="41" spans="1:17" s="63" customFormat="1" ht="12.75">
      <c r="A41" s="63" t="str">
        <f>+'[1]Egg week'!B40</f>
        <v>Royaume-Uni</v>
      </c>
      <c r="B41" s="63" t="s">
        <v>8</v>
      </c>
      <c r="C41" s="98">
        <f>+'[2]Egg week'!D$39</f>
        <v>110.84060000000001</v>
      </c>
      <c r="D41" s="98">
        <f>+'[2]Egg week'!E$39</f>
        <v>111.66420000000001</v>
      </c>
      <c r="E41" s="98">
        <f>+'[2]Egg week'!F$39</f>
        <v>109.3489</v>
      </c>
      <c r="F41" s="98">
        <f>+'[2]Egg week'!G$39</f>
        <v>105.19380000000001</v>
      </c>
      <c r="G41" s="98">
        <f>+'[2]Egg week'!H$39</f>
        <v>103.18050000000001</v>
      </c>
      <c r="H41" s="98">
        <f>+'[2]Egg week'!I$39</f>
        <v>99.5853</v>
      </c>
      <c r="I41" s="158">
        <f>+'[2]Egg week'!J$39</f>
        <v>99.5853</v>
      </c>
      <c r="J41" s="158">
        <f>+'[2]Egg week'!K$39</f>
        <v>99.5853</v>
      </c>
      <c r="K41" s="158">
        <f>+'[2]Egg week'!L$39</f>
        <v>99.5853</v>
      </c>
      <c r="L41" s="145">
        <f>+'[2]Egg week'!M$39</f>
        <v>99.5853</v>
      </c>
      <c r="M41" s="145">
        <f>+'[2]Egg week'!N$39</f>
        <v>99.5853</v>
      </c>
      <c r="N41" s="145">
        <f>+'[2]Egg week'!O$39</f>
        <v>99.5853</v>
      </c>
      <c r="O41" s="56"/>
      <c r="P41"/>
      <c r="Q41" s="49"/>
    </row>
    <row r="42" spans="1:17" s="16" customFormat="1" ht="12.75">
      <c r="A42"/>
      <c r="B42" s="19" t="s">
        <v>20</v>
      </c>
      <c r="C42" s="169">
        <f>+'[2]Egg week'!D$40</f>
        <v>99.5</v>
      </c>
      <c r="D42" s="169">
        <f>+'[2]Egg week'!E$40</f>
        <v>99.5</v>
      </c>
      <c r="E42" s="169">
        <f>+'[2]Egg week'!F$40</f>
        <v>96.07</v>
      </c>
      <c r="F42" s="169">
        <f>+'[2]Egg week'!G$40</f>
        <v>92.4</v>
      </c>
      <c r="G42" s="169">
        <f>+'[2]Egg week'!H$40</f>
        <v>89.98</v>
      </c>
      <c r="H42" s="169">
        <f>+'[2]Egg week'!I$40</f>
        <v>86.44</v>
      </c>
      <c r="I42" s="158">
        <f>+'[2]Egg week'!J$40</f>
        <v>86.44</v>
      </c>
      <c r="J42" s="158">
        <f>+'[2]Egg week'!K$40</f>
        <v>86.44</v>
      </c>
      <c r="K42" s="158">
        <f>+'[2]Egg week'!L$40</f>
        <v>86.44</v>
      </c>
      <c r="L42" s="145">
        <f>+'[2]Egg week'!M$40</f>
        <v>86.44</v>
      </c>
      <c r="M42" s="145">
        <f>+'[2]Egg week'!N$40</f>
        <v>86.44</v>
      </c>
      <c r="N42" s="145">
        <f>+'[2]Egg week'!O$40</f>
        <v>86.44</v>
      </c>
      <c r="O42" s="56"/>
      <c r="P42"/>
      <c r="Q42" s="49"/>
    </row>
    <row r="43" spans="3:17" ht="12.75">
      <c r="C43" s="58"/>
      <c r="D43" s="58"/>
      <c r="E43" s="58"/>
      <c r="F43" s="58"/>
      <c r="G43" s="58"/>
      <c r="H43" s="58"/>
      <c r="I43" s="121"/>
      <c r="J43" s="58"/>
      <c r="K43" s="58"/>
      <c r="L43" s="58"/>
      <c r="M43" s="58"/>
      <c r="N43" s="58"/>
      <c r="O43" s="56"/>
      <c r="Q43" s="65"/>
    </row>
    <row r="44" spans="1:17" ht="12.75">
      <c r="A44" s="66" t="s">
        <v>162</v>
      </c>
      <c r="B44" t="s">
        <v>8</v>
      </c>
      <c r="C44" s="180">
        <f>+'[2]Egg week'!S$41</f>
        <v>138.29083670000003</v>
      </c>
      <c r="D44" s="181">
        <f>+'[2]Egg week'!T$41</f>
        <v>134.2289374</v>
      </c>
      <c r="E44" s="181">
        <f>+'[2]Egg week'!U$41</f>
        <v>129.33560389999997</v>
      </c>
      <c r="F44" s="181">
        <f>+'[2]Egg week'!V$41</f>
        <v>123.89943159999999</v>
      </c>
      <c r="G44" s="181">
        <f>+'[2]Egg week'!W$41</f>
        <v>120.39863730000003</v>
      </c>
      <c r="H44" s="181">
        <f>+'[2]Egg week'!X$41</f>
        <v>115.20925860000001</v>
      </c>
      <c r="I44" s="182">
        <f>+'[2]Egg week'!Y$41</f>
        <v>111.58890310000002</v>
      </c>
      <c r="J44" s="181">
        <f>+'[2]Egg week'!Z$41</f>
        <v>108.11675670000001</v>
      </c>
      <c r="K44" s="181">
        <f>+'[2]Egg week'!AA$41</f>
        <v>106.25452</v>
      </c>
      <c r="L44" s="181">
        <f>+'[2]Egg week'!AB$41</f>
        <v>107.6250781</v>
      </c>
      <c r="M44" s="181">
        <f>+'[2]Egg week'!AC$41</f>
        <v>105.93107639999998</v>
      </c>
      <c r="N44" s="183">
        <f>+'[2]Egg week'!AD$41</f>
        <v>105.9216836</v>
      </c>
      <c r="O44" s="49">
        <f>(+N44/M44)-1</f>
        <v>-8.86689753299974E-05</v>
      </c>
      <c r="Q44" s="49">
        <f>+(N44/K44)-1</f>
        <v>-0.003132444624473485</v>
      </c>
    </row>
    <row r="45" spans="1:17" ht="12.75">
      <c r="A45" s="29"/>
      <c r="B45" s="29"/>
      <c r="C45" s="87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84"/>
      <c r="Q45" s="49"/>
    </row>
    <row r="46" spans="1:17" ht="12.75">
      <c r="A46" s="66" t="s">
        <v>163</v>
      </c>
      <c r="C46" s="191">
        <f>+'[2]Egg week'!S$48</f>
        <v>133.1446213785047</v>
      </c>
      <c r="D46" s="185">
        <f>+'[2]Egg week'!T$48</f>
        <v>131.36343177570097</v>
      </c>
      <c r="E46" s="185">
        <f>+'[2]Egg week'!U$48</f>
        <v>127.13676764018689</v>
      </c>
      <c r="F46" s="185">
        <f>+'[2]Egg week'!V$48</f>
        <v>123.2579918224299</v>
      </c>
      <c r="G46" s="185">
        <f>+'[2]Egg week'!W$48</f>
        <v>119.7411132009346</v>
      </c>
      <c r="H46" s="185">
        <f>+'[2]Egg week'!X$48</f>
        <v>115.66032476635516</v>
      </c>
      <c r="I46" s="185">
        <f>+'[2]Egg week'!Y$48</f>
        <v>112.70589497663553</v>
      </c>
      <c r="J46" s="185">
        <f>+'[2]Egg week'!Z$48</f>
        <v>108.60859567757011</v>
      </c>
      <c r="K46" s="185">
        <f>+'[2]Egg week'!AA$48</f>
        <v>105.35665817757008</v>
      </c>
      <c r="L46" s="185">
        <f>+'[2]Egg week'!AB$48</f>
        <v>106.28686226635514</v>
      </c>
      <c r="M46" s="185">
        <f>+'[2]Egg week'!AC$48</f>
        <v>103.63585911214955</v>
      </c>
      <c r="N46" s="186">
        <f>+'[2]Egg week'!AD$48</f>
        <v>103.63257500000002</v>
      </c>
      <c r="O46" s="49">
        <f>(+N46/M46)-1</f>
        <v>-3.168895571148411E-05</v>
      </c>
      <c r="Q46" s="49">
        <f>+(N46/K46)-1</f>
        <v>-0.016364254593803307</v>
      </c>
    </row>
    <row r="47" spans="1:5" ht="12.75">
      <c r="A47" s="15"/>
      <c r="B47" s="15"/>
      <c r="C47" s="15"/>
      <c r="D47" s="15"/>
      <c r="E47" s="15"/>
    </row>
    <row r="51" spans="13:16" ht="12.75">
      <c r="M51" s="63"/>
      <c r="N51" s="63"/>
      <c r="O51" s="63"/>
      <c r="P51" s="63"/>
    </row>
  </sheetData>
  <mergeCells count="1">
    <mergeCell ref="A1:N1"/>
  </mergeCells>
  <printOptions/>
  <pageMargins left="0.75" right="0.75" top="0.62" bottom="0.31" header="0.5" footer="0.31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5" zoomScaleNormal="75" workbookViewId="0" topLeftCell="A1">
      <selection activeCell="G53" sqref="G53"/>
    </sheetView>
  </sheetViews>
  <sheetFormatPr defaultColWidth="9.140625" defaultRowHeight="12.75"/>
  <cols>
    <col min="1" max="1" width="12.57421875" style="0" customWidth="1"/>
    <col min="16" max="16" width="7.00390625" style="0" customWidth="1"/>
    <col min="17" max="17" width="13.140625" style="0" customWidth="1"/>
  </cols>
  <sheetData>
    <row r="1" spans="1:14" ht="18">
      <c r="A1" s="209" t="s">
        <v>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5:7" ht="12.75">
      <c r="E2" s="29"/>
      <c r="F2" s="29"/>
      <c r="G2" s="29"/>
    </row>
    <row r="3" spans="1:17" ht="12.75">
      <c r="A3" t="str">
        <f>+'[1]Egg month'!B5</f>
        <v>MN/100 KG</v>
      </c>
      <c r="C3" s="22" t="s">
        <v>147</v>
      </c>
      <c r="D3" s="22" t="s">
        <v>151</v>
      </c>
      <c r="E3" s="67" t="s">
        <v>152</v>
      </c>
      <c r="F3" s="151" t="s">
        <v>153</v>
      </c>
      <c r="G3" s="67" t="s">
        <v>154</v>
      </c>
      <c r="H3" s="67">
        <v>40087</v>
      </c>
      <c r="I3" s="67">
        <v>40118</v>
      </c>
      <c r="J3" s="151" t="s">
        <v>158</v>
      </c>
      <c r="K3" s="102" t="s">
        <v>157</v>
      </c>
      <c r="L3" s="101" t="s">
        <v>160</v>
      </c>
      <c r="M3" s="22" t="s">
        <v>165</v>
      </c>
      <c r="N3" s="23" t="s">
        <v>166</v>
      </c>
      <c r="O3" s="22" t="s">
        <v>167</v>
      </c>
      <c r="Q3" s="23" t="s">
        <v>148</v>
      </c>
    </row>
    <row r="4" spans="1:19" ht="12.75">
      <c r="A4" s="152"/>
      <c r="B4" s="63"/>
      <c r="C4" s="153"/>
      <c r="D4" s="153"/>
      <c r="E4" s="153"/>
      <c r="F4" s="153"/>
      <c r="G4" s="154"/>
      <c r="H4" s="14"/>
      <c r="I4" s="14"/>
      <c r="J4" s="14"/>
      <c r="K4" s="120"/>
      <c r="L4" s="52" t="s">
        <v>38</v>
      </c>
      <c r="M4" s="14"/>
      <c r="N4" s="14"/>
      <c r="O4" s="14"/>
      <c r="S4" s="63"/>
    </row>
    <row r="5" spans="1:19" ht="12.75">
      <c r="A5" t="str">
        <f>+'[1]Egg week'!B8</f>
        <v>Belgique</v>
      </c>
      <c r="B5" t="str">
        <f>+'[1]Egg month'!C6</f>
        <v>EUR</v>
      </c>
      <c r="C5" s="15">
        <f>+'[2]Egg month'!D6</f>
        <v>96.96130000000001</v>
      </c>
      <c r="D5" s="15">
        <f>+'[2]Egg month'!E6</f>
        <v>95.48700000000001</v>
      </c>
      <c r="E5" s="15">
        <f>+'[2]Egg month'!F6</f>
        <v>94.3648</v>
      </c>
      <c r="F5" s="15">
        <f>+'[2]Egg month'!G6</f>
        <v>94.8135</v>
      </c>
      <c r="G5" s="15">
        <f>+'[2]Egg month'!H6</f>
        <v>103.5583</v>
      </c>
      <c r="H5" s="15">
        <f>+'[2]Egg month'!I6</f>
        <v>111.49390000000001</v>
      </c>
      <c r="I5" s="15">
        <f>+'[2]Egg month'!J6</f>
        <v>115.7217</v>
      </c>
      <c r="J5" s="15">
        <f>+'[2]Egg month'!K6</f>
        <v>118.9513</v>
      </c>
      <c r="K5" s="15">
        <f>+'[2]Egg month'!L6</f>
        <v>106.65650000000001</v>
      </c>
      <c r="L5" s="15">
        <f>+'[2]Egg month'!M6</f>
        <v>116.465</v>
      </c>
      <c r="M5" s="15">
        <f>+'[2]Egg month'!N6</f>
        <v>127.9877</v>
      </c>
      <c r="N5" s="15">
        <f>+'[2]Egg month'!O6</f>
        <v>109.2283</v>
      </c>
      <c r="O5" s="15">
        <f>+'[2]Egg month'!P6</f>
        <v>82.251</v>
      </c>
      <c r="Q5" s="49">
        <f>+(O5/C5)-1</f>
        <v>-0.15171310615678624</v>
      </c>
      <c r="S5" s="63"/>
    </row>
    <row r="6" spans="1:19" ht="12.75">
      <c r="A6" s="15" t="str">
        <f>+'[1]Egg month'!B42</f>
        <v>Bulgaria</v>
      </c>
      <c r="B6" t="s">
        <v>8</v>
      </c>
      <c r="C6" s="15">
        <f>+'[2]Egg month'!D40</f>
        <v>112.70100000000001</v>
      </c>
      <c r="D6" s="15">
        <f>+'[2]Egg month'!E40</f>
        <v>97.43010000000001</v>
      </c>
      <c r="E6" s="15">
        <f>+'[2]Egg month'!F40</f>
        <v>108.9769</v>
      </c>
      <c r="F6" s="15">
        <f>+'[2]Egg month'!G40</f>
        <v>109.4749</v>
      </c>
      <c r="G6" s="15">
        <f>+'[2]Egg month'!H40</f>
        <v>110.91130000000001</v>
      </c>
      <c r="H6" s="15">
        <f>+'[2]Egg month'!I40</f>
        <v>118.53670000000001</v>
      </c>
      <c r="I6" s="15">
        <f>+'[2]Egg month'!J40</f>
        <v>123.2236</v>
      </c>
      <c r="J6" s="15">
        <f>+'[2]Egg month'!K40</f>
        <v>127.5167</v>
      </c>
      <c r="K6" s="15">
        <f>+'[2]Egg month'!L40</f>
        <v>126.5219</v>
      </c>
      <c r="L6" s="15">
        <f>+'[2]Egg month'!M40</f>
        <v>133.1782</v>
      </c>
      <c r="M6" s="15">
        <f>+'[2]Egg month'!N40</f>
        <v>142.38330000000002</v>
      </c>
      <c r="N6" s="15">
        <f>+'[2]Egg month'!O40</f>
        <v>114.6896</v>
      </c>
      <c r="O6" s="15">
        <f>+'[2]Egg month'!P40</f>
        <v>84.8976</v>
      </c>
      <c r="P6" s="49"/>
      <c r="Q6" s="49">
        <f aca="true" t="shared" si="0" ref="Q6:Q43">+(O6/C6)-1</f>
        <v>-0.2467005616631619</v>
      </c>
      <c r="S6" s="63"/>
    </row>
    <row r="7" spans="2:19" ht="12.75">
      <c r="B7" s="18" t="s">
        <v>23</v>
      </c>
      <c r="C7" s="20">
        <f>+'[2]Egg month'!D41</f>
        <v>220.4206</v>
      </c>
      <c r="D7" s="20">
        <f>+'[2]Egg month'!E41</f>
        <v>190.55370000000002</v>
      </c>
      <c r="E7" s="20">
        <f>+'[2]Egg month'!F41</f>
        <v>213.1371</v>
      </c>
      <c r="F7" s="20">
        <f>+'[2]Egg month'!G41</f>
        <v>214.11100000000002</v>
      </c>
      <c r="G7" s="20">
        <f>+'[2]Egg month'!H41</f>
        <v>216.9203</v>
      </c>
      <c r="H7" s="20">
        <f>+'[2]Egg month'!I41</f>
        <v>231.8342</v>
      </c>
      <c r="I7" s="20">
        <f>+'[2]Egg month'!J41</f>
        <v>241.00070000000002</v>
      </c>
      <c r="J7" s="20">
        <f>+'[2]Egg month'!K41</f>
        <v>249.39710000000002</v>
      </c>
      <c r="K7" s="20">
        <f>+'[2]Egg month'!L41</f>
        <v>247.4516</v>
      </c>
      <c r="L7" s="20">
        <f>+'[2]Egg month'!M41</f>
        <v>260.47</v>
      </c>
      <c r="M7" s="20">
        <f>+'[2]Egg month'!N41</f>
        <v>278.4732</v>
      </c>
      <c r="N7" s="20">
        <f>+'[2]Egg month'!O41</f>
        <v>224.3103</v>
      </c>
      <c r="O7" s="20">
        <f>+'[2]Egg month'!P41</f>
        <v>166.0427</v>
      </c>
      <c r="Q7" s="49">
        <f t="shared" si="0"/>
        <v>-0.2467006259850486</v>
      </c>
      <c r="S7" s="63"/>
    </row>
    <row r="8" spans="1:21" ht="12.75">
      <c r="A8" t="str">
        <f>+'[1]Egg week'!B10</f>
        <v>République tchèque</v>
      </c>
      <c r="B8" t="str">
        <f>+'[1]Egg month'!C7</f>
        <v>EUR</v>
      </c>
      <c r="C8" s="15">
        <f>+'[2]Egg month'!D7</f>
        <v>100.5395</v>
      </c>
      <c r="D8" s="15">
        <f>+'[2]Egg month'!E7</f>
        <v>98.7757</v>
      </c>
      <c r="E8" s="15">
        <f>+'[2]Egg month'!F7</f>
        <v>101.545</v>
      </c>
      <c r="F8" s="15">
        <f>+'[2]Egg month'!G7</f>
        <v>101.1883</v>
      </c>
      <c r="G8" s="15">
        <f>+'[2]Egg month'!H7</f>
        <v>100.3071</v>
      </c>
      <c r="H8" s="15">
        <f>+'[2]Egg month'!I7</f>
        <v>104.385</v>
      </c>
      <c r="I8" s="15">
        <f>+'[2]Egg month'!J7</f>
        <v>111.12180000000001</v>
      </c>
      <c r="J8" s="15">
        <f>+'[2]Egg month'!K7</f>
        <v>114.733</v>
      </c>
      <c r="K8" s="15">
        <f>+'[2]Egg month'!L7</f>
        <v>113.02470000000001</v>
      </c>
      <c r="L8" s="15">
        <f>+'[2]Egg month'!M7</f>
        <v>116.4184</v>
      </c>
      <c r="M8" s="15">
        <f>+'[2]Egg month'!N7</f>
        <v>118.8519</v>
      </c>
      <c r="N8" s="15">
        <f>+'[2]Egg month'!O7</f>
        <v>116.40530000000001</v>
      </c>
      <c r="O8" s="15">
        <f>+'[2]Egg month'!P7</f>
        <v>101.58340000000001</v>
      </c>
      <c r="Q8" s="49">
        <f t="shared" si="0"/>
        <v>0.010382983802386114</v>
      </c>
      <c r="S8" s="63"/>
      <c r="U8" s="173"/>
    </row>
    <row r="9" spans="1:17" ht="12.75">
      <c r="A9" s="16"/>
      <c r="B9" s="18" t="str">
        <f>+'[1]Egg month'!C8</f>
        <v>CZK</v>
      </c>
      <c r="C9" s="18">
        <f>+'[2]Egg month'!D8</f>
        <v>2688.6665000000003</v>
      </c>
      <c r="D9" s="18">
        <f>+'[2]Egg month'!E8</f>
        <v>2622.6797</v>
      </c>
      <c r="E9" s="18">
        <f>+'[2]Egg month'!F8</f>
        <v>2621.9568</v>
      </c>
      <c r="F9" s="18">
        <f>+'[2]Egg month'!G8</f>
        <v>2595.1203</v>
      </c>
      <c r="G9" s="18">
        <f>+'[2]Egg month'!H8</f>
        <v>2543.2343</v>
      </c>
      <c r="H9" s="18">
        <f>+'[2]Egg month'!I8</f>
        <v>2694.1881000000003</v>
      </c>
      <c r="I9" s="18">
        <f>+'[2]Egg month'!J8</f>
        <v>2870.0073</v>
      </c>
      <c r="J9" s="18">
        <f>+'[2]Egg month'!K8</f>
        <v>2993.6119000000003</v>
      </c>
      <c r="K9" s="18">
        <f>+'[2]Egg month'!L8</f>
        <v>2958.8142000000003</v>
      </c>
      <c r="L9" s="18">
        <f>+'[2]Egg month'!M8</f>
        <v>3025.6</v>
      </c>
      <c r="M9" s="18">
        <f>+'[2]Egg month'!N8</f>
        <v>3036.3345</v>
      </c>
      <c r="N9" s="18">
        <f>+'[2]Egg month'!O8</f>
        <v>2946.3467</v>
      </c>
      <c r="O9" s="18">
        <f>+'[2]Egg month'!P8</f>
        <v>2609.009</v>
      </c>
      <c r="Q9" s="49">
        <f t="shared" si="0"/>
        <v>-0.029627140443041267</v>
      </c>
    </row>
    <row r="10" spans="1:17" ht="12.75">
      <c r="A10" t="str">
        <f>+'[1]Egg week'!B12</f>
        <v>Danemark</v>
      </c>
      <c r="B10" t="str">
        <f>+'[1]Egg month'!C9</f>
        <v>EUR</v>
      </c>
      <c r="C10" s="15">
        <f>+'[2]Egg month'!D9</f>
        <v>164.63</v>
      </c>
      <c r="D10" s="15">
        <f>+'[2]Egg month'!E9</f>
        <v>178.3603</v>
      </c>
      <c r="E10" s="15">
        <f>+'[2]Egg month'!F9</f>
        <v>178.3552</v>
      </c>
      <c r="F10" s="15">
        <f>+'[2]Egg month'!G9</f>
        <v>178.39430000000002</v>
      </c>
      <c r="G10" s="15">
        <f>+'[2]Egg month'!H9</f>
        <v>178.42870000000002</v>
      </c>
      <c r="H10" s="15">
        <f>+'[2]Egg month'!I9</f>
        <v>178.40300000000002</v>
      </c>
      <c r="I10" s="15">
        <f>+'[2]Egg month'!J9</f>
        <v>178.4557</v>
      </c>
      <c r="J10" s="15">
        <f>+'[2]Egg month'!K9</f>
        <v>178.4445</v>
      </c>
      <c r="K10" s="15">
        <f>+'[2]Egg month'!L9</f>
        <v>178.434</v>
      </c>
      <c r="L10" s="15">
        <f>+'[2]Egg month'!M9</f>
        <v>178.39860000000002</v>
      </c>
      <c r="M10" s="15">
        <f>+'[2]Egg month'!N9</f>
        <v>178.4545</v>
      </c>
      <c r="N10" s="15">
        <f>+'[2]Egg month'!O9</f>
        <v>178.423</v>
      </c>
      <c r="O10" s="15">
        <f>+'[2]Egg month'!P9</f>
        <v>178.4571</v>
      </c>
      <c r="Q10" s="49">
        <f t="shared" si="0"/>
        <v>0.08398894490676057</v>
      </c>
    </row>
    <row r="11" spans="1:17" ht="12.75">
      <c r="A11" s="16"/>
      <c r="B11" s="18" t="str">
        <f>+'[1]Egg month'!C10</f>
        <v>DKK</v>
      </c>
      <c r="C11" s="18">
        <f>+'[2]Egg month'!D10</f>
        <v>1226</v>
      </c>
      <c r="D11" s="18">
        <f>+'[2]Egg month'!E10</f>
        <v>1328</v>
      </c>
      <c r="E11" s="18">
        <f>+'[2]Egg month'!F10</f>
        <v>1328</v>
      </c>
      <c r="F11" s="18">
        <f>+'[2]Egg month'!G10</f>
        <v>1328</v>
      </c>
      <c r="G11" s="18">
        <f>+'[2]Egg month'!H10</f>
        <v>1328</v>
      </c>
      <c r="H11" s="18">
        <f>+'[2]Egg month'!I10</f>
        <v>1328</v>
      </c>
      <c r="I11" s="18">
        <f>+'[2]Egg month'!J10</f>
        <v>1328</v>
      </c>
      <c r="J11" s="18">
        <f>+'[2]Egg month'!K10</f>
        <v>1328</v>
      </c>
      <c r="K11" s="18">
        <f>+'[2]Egg month'!L10</f>
        <v>1328</v>
      </c>
      <c r="L11" s="18">
        <f>+'[2]Egg month'!M10</f>
        <v>1328</v>
      </c>
      <c r="M11" s="18">
        <f>+'[2]Egg month'!N10</f>
        <v>1328</v>
      </c>
      <c r="N11" s="18">
        <f>+'[2]Egg month'!O10</f>
        <v>1328</v>
      </c>
      <c r="O11" s="18">
        <f>+'[2]Egg month'!P10</f>
        <v>1328</v>
      </c>
      <c r="Q11" s="49">
        <f t="shared" si="0"/>
        <v>0.0831973898858076</v>
      </c>
    </row>
    <row r="12" spans="1:17" ht="12.75">
      <c r="A12" t="str">
        <f>+'[1]Egg week'!B13</f>
        <v>Allemagne</v>
      </c>
      <c r="B12" t="str">
        <f>+'[1]Egg month'!C11</f>
        <v>EUR</v>
      </c>
      <c r="C12" s="15">
        <f>+'[2]Egg month'!D11</f>
        <v>94.2</v>
      </c>
      <c r="D12" s="15">
        <f>+'[2]Egg month'!E11</f>
        <v>99.5103</v>
      </c>
      <c r="E12" s="15">
        <f>+'[2]Egg month'!F11</f>
        <v>98.75160000000001</v>
      </c>
      <c r="F12" s="64">
        <f>+'[2]Egg month'!G11</f>
        <v>106.0655</v>
      </c>
      <c r="G12" s="64">
        <f>+'[2]Egg month'!H11</f>
        <v>117.7377</v>
      </c>
      <c r="H12" s="64">
        <f>+'[2]Egg month'!I11</f>
        <v>124.48190000000001</v>
      </c>
      <c r="I12" s="64">
        <f>+'[2]Egg month'!J11</f>
        <v>134.6157</v>
      </c>
      <c r="J12" s="64">
        <f>+'[2]Egg month'!K11</f>
        <v>146.00740000000002</v>
      </c>
      <c r="K12" s="64">
        <f>+'[2]Egg month'!L11</f>
        <v>213.7697</v>
      </c>
      <c r="L12" s="64">
        <f>+'[2]Egg month'!M11</f>
        <v>223.13</v>
      </c>
      <c r="M12" s="64">
        <f>+'[2]Egg month'!N11</f>
        <v>194.7426</v>
      </c>
      <c r="N12" s="64">
        <f>+'[2]Egg month'!O11</f>
        <v>122.7703</v>
      </c>
      <c r="O12" s="64">
        <f>+'[2]Egg month'!P11</f>
        <v>98.2632</v>
      </c>
      <c r="P12" s="63"/>
      <c r="Q12" s="119">
        <f t="shared" si="0"/>
        <v>0.043133757961783425</v>
      </c>
    </row>
    <row r="13" spans="1:17" ht="12.75">
      <c r="A13" t="str">
        <f>+'[1]Egg week'!B15</f>
        <v>Estonie</v>
      </c>
      <c r="B13" t="str">
        <f>+'[1]Egg month'!C12</f>
        <v>EUR</v>
      </c>
      <c r="C13" s="15">
        <f>+'[2]Egg month'!D12</f>
        <v>113.144</v>
      </c>
      <c r="D13" s="15">
        <f>+'[2]Egg month'!E12</f>
        <v>95.1487</v>
      </c>
      <c r="E13" s="15">
        <f>+'[2]Egg month'!F12</f>
        <v>94.4788</v>
      </c>
      <c r="F13" s="15">
        <f>+'[2]Egg month'!G12</f>
        <v>94.6503</v>
      </c>
      <c r="G13" s="15">
        <f>+'[2]Egg month'!H12</f>
        <v>94.4381</v>
      </c>
      <c r="H13" s="15">
        <f>+'[2]Egg month'!I12</f>
        <v>98.92110000000001</v>
      </c>
      <c r="I13" s="15">
        <f>+'[2]Egg month'!J12</f>
        <v>100.13730000000001</v>
      </c>
      <c r="J13" s="15">
        <f>+'[2]Egg month'!K12</f>
        <v>100.24770000000001</v>
      </c>
      <c r="K13" s="15">
        <f>+'[2]Egg month'!L12</f>
        <v>99.9563</v>
      </c>
      <c r="L13" s="15">
        <f>+'[2]Egg month'!M12</f>
        <v>108.2433</v>
      </c>
      <c r="M13" s="15">
        <f>+'[2]Egg month'!N12</f>
        <v>120.43830000000001</v>
      </c>
      <c r="N13" s="15">
        <f>+'[2]Egg month'!O12</f>
        <v>112.1744</v>
      </c>
      <c r="O13" s="15">
        <f>+'[2]Egg month'!P12</f>
        <v>111.2012</v>
      </c>
      <c r="Q13" s="49">
        <f t="shared" si="0"/>
        <v>-0.017171038676377037</v>
      </c>
    </row>
    <row r="14" spans="1:17" ht="12.75">
      <c r="A14" s="16"/>
      <c r="B14" s="18" t="str">
        <f>+'[1]Egg month'!C13</f>
        <v>EEK</v>
      </c>
      <c r="C14" s="18">
        <f>+'[2]Egg month'!D13</f>
        <v>1770.3194</v>
      </c>
      <c r="D14" s="18">
        <f>+'[2]Egg month'!E13</f>
        <v>1488.7530000000002</v>
      </c>
      <c r="E14" s="18">
        <f>+'[2]Egg month'!F13</f>
        <v>1478.2713</v>
      </c>
      <c r="F14" s="18">
        <f>+'[2]Egg month'!G13</f>
        <v>1480.9561</v>
      </c>
      <c r="G14" s="18">
        <f>+'[2]Egg month'!H13</f>
        <v>1477.636</v>
      </c>
      <c r="H14" s="18">
        <f>+'[2]Egg month'!I13</f>
        <v>1547.7797</v>
      </c>
      <c r="I14" s="18">
        <f>+'[2]Egg month'!J13</f>
        <v>1566.8087</v>
      </c>
      <c r="J14" s="18">
        <f>+'[2]Egg month'!K13</f>
        <v>1568.5361</v>
      </c>
      <c r="K14" s="18">
        <f>+'[2]Egg month'!L13</f>
        <v>1563.9768000000001</v>
      </c>
      <c r="L14" s="18">
        <f>+'[2]Egg month'!M13</f>
        <v>1693.64</v>
      </c>
      <c r="M14" s="18">
        <f>+'[2]Egg month'!N13</f>
        <v>1884.4503000000002</v>
      </c>
      <c r="N14" s="18">
        <f>+'[2]Egg month'!O13</f>
        <v>1755.1480000000001</v>
      </c>
      <c r="O14" s="18">
        <f>+'[2]Egg month'!P13</f>
        <v>1739.9203</v>
      </c>
      <c r="Q14" s="49">
        <f t="shared" si="0"/>
        <v>-0.01717153413107264</v>
      </c>
    </row>
    <row r="15" spans="1:17" ht="12.75">
      <c r="A15" t="str">
        <f>+'[1]Egg week'!B16</f>
        <v>Grèce</v>
      </c>
      <c r="B15" t="str">
        <f>+'[1]Egg month'!C14</f>
        <v>EUR</v>
      </c>
      <c r="C15" s="15">
        <f>+'[2]Egg month'!D14</f>
        <v>140.22580000000002</v>
      </c>
      <c r="D15" s="15">
        <f>+'[2]Egg month'!E14</f>
        <v>140.2333</v>
      </c>
      <c r="E15" s="15">
        <f>+'[2]Egg month'!F14</f>
        <v>140</v>
      </c>
      <c r="F15" s="15">
        <f>+'[2]Egg month'!G14</f>
        <v>139.93550000000002</v>
      </c>
      <c r="G15" s="15">
        <f>+'[2]Egg month'!H14</f>
        <v>137.3333</v>
      </c>
      <c r="H15" s="15">
        <f>+'[2]Egg month'!I14</f>
        <v>134.0645</v>
      </c>
      <c r="I15" s="15">
        <f>+'[2]Egg month'!J14</f>
        <v>132.5</v>
      </c>
      <c r="J15" s="15">
        <f>+'[2]Egg month'!K14</f>
        <v>131.1613</v>
      </c>
      <c r="K15" s="15">
        <f>+'[2]Egg month'!L14</f>
        <v>128.3226</v>
      </c>
      <c r="L15" s="15">
        <f>+'[2]Egg month'!M14</f>
        <v>127.5</v>
      </c>
      <c r="M15" s="15">
        <f>+'[2]Egg month'!N14</f>
        <v>131.74190000000002</v>
      </c>
      <c r="N15" s="15">
        <f>+'[2]Egg month'!O14</f>
        <v>137.8</v>
      </c>
      <c r="O15" s="15">
        <f>+'[2]Egg month'!P14</f>
        <v>140</v>
      </c>
      <c r="Q15" s="49">
        <f t="shared" si="0"/>
        <v>-0.0016102600234765285</v>
      </c>
    </row>
    <row r="16" spans="1:17" ht="12.75">
      <c r="A16" t="str">
        <f>+'[1]Egg week'!B17</f>
        <v>Espagne</v>
      </c>
      <c r="B16" t="str">
        <f>+'[1]Egg month'!C15</f>
        <v>EUR</v>
      </c>
      <c r="C16" s="15">
        <f>+'[2]Egg month'!D15</f>
        <v>107.2184</v>
      </c>
      <c r="D16" s="15">
        <f>+'[2]Egg month'!E15</f>
        <v>102.7223</v>
      </c>
      <c r="E16" s="15">
        <f>+'[2]Egg month'!F15</f>
        <v>102.6113</v>
      </c>
      <c r="F16" s="15">
        <f>+'[2]Egg month'!G15</f>
        <v>104.4268</v>
      </c>
      <c r="G16" s="15">
        <f>+'[2]Egg month'!H15</f>
        <v>110.0267</v>
      </c>
      <c r="H16" s="15">
        <f>+'[2]Egg month'!I15</f>
        <v>114.7826</v>
      </c>
      <c r="I16" s="15">
        <f>+'[2]Egg month'!J15</f>
        <v>118.8883</v>
      </c>
      <c r="J16" s="15">
        <f>+'[2]Egg month'!K15</f>
        <v>122.24</v>
      </c>
      <c r="K16" s="15">
        <f>+'[2]Egg month'!L15</f>
        <v>110.73610000000001</v>
      </c>
      <c r="L16" s="15">
        <f>+'[2]Egg month'!M15</f>
        <v>109.3625</v>
      </c>
      <c r="M16" s="15">
        <f>+'[2]Egg month'!N15</f>
        <v>116.7761</v>
      </c>
      <c r="N16" s="15">
        <f>+'[2]Egg month'!O15</f>
        <v>106.22630000000001</v>
      </c>
      <c r="O16" s="15">
        <f>+'[2]Egg month'!P15</f>
        <v>87.4868</v>
      </c>
      <c r="Q16" s="49">
        <f t="shared" si="0"/>
        <v>-0.1840318452802877</v>
      </c>
    </row>
    <row r="17" spans="1:17" ht="12.75">
      <c r="A17" t="str">
        <f>+'[1]Egg week'!B18</f>
        <v>France</v>
      </c>
      <c r="B17" t="str">
        <f>+'[1]Egg month'!C16</f>
        <v>EUR</v>
      </c>
      <c r="C17" s="15">
        <f>+'[2]Egg month'!D16</f>
        <v>118.6868</v>
      </c>
      <c r="D17" s="15">
        <f>+'[2]Egg month'!E16</f>
        <v>104.98270000000001</v>
      </c>
      <c r="E17" s="15">
        <f>+'[2]Egg month'!F16</f>
        <v>98.89710000000001</v>
      </c>
      <c r="F17" s="15">
        <f>+'[2]Egg month'!G16</f>
        <v>96.2184</v>
      </c>
      <c r="G17" s="15">
        <f>+'[2]Egg month'!H16</f>
        <v>104.69470000000001</v>
      </c>
      <c r="H17" s="15">
        <f>+'[2]Egg month'!I16</f>
        <v>107.5732</v>
      </c>
      <c r="I17" s="15">
        <f>+'[2]Egg month'!J16</f>
        <v>119.85900000000001</v>
      </c>
      <c r="J17" s="15">
        <f>+'[2]Egg month'!K16</f>
        <v>130.64770000000001</v>
      </c>
      <c r="K17" s="15">
        <f>+'[2]Egg month'!L16</f>
        <v>122.8071</v>
      </c>
      <c r="L17" s="15">
        <f>+'[2]Egg month'!M16</f>
        <v>118.1575</v>
      </c>
      <c r="M17" s="15">
        <f>+'[2]Egg month'!N16</f>
        <v>127.96100000000001</v>
      </c>
      <c r="N17" s="15">
        <f>+'[2]Egg month'!O16</f>
        <v>114.7547</v>
      </c>
      <c r="O17" s="15">
        <f>+'[2]Egg month'!P16</f>
        <v>98.01400000000001</v>
      </c>
      <c r="Q17" s="49">
        <f t="shared" si="0"/>
        <v>-0.1741794369719294</v>
      </c>
    </row>
    <row r="18" spans="1:17" ht="12.75">
      <c r="A18" t="str">
        <f>+'[1]Egg week'!B19</f>
        <v>Irlande</v>
      </c>
      <c r="B18" t="str">
        <f>+'[1]Egg month'!C17</f>
        <v>EUR</v>
      </c>
      <c r="C18" s="15">
        <f>+'[2]Egg month'!D17</f>
        <v>140.7219</v>
      </c>
      <c r="D18" s="15">
        <f>+'[2]Egg month'!E17</f>
        <v>140.21</v>
      </c>
      <c r="E18" s="15">
        <f>+'[2]Egg month'!F17</f>
        <v>140.21</v>
      </c>
      <c r="F18" s="15">
        <f>+'[2]Egg month'!G17</f>
        <v>140.21</v>
      </c>
      <c r="G18" s="15">
        <f>+'[2]Egg month'!H17</f>
        <v>140.21</v>
      </c>
      <c r="H18" s="15">
        <f>+'[2]Egg month'!I17</f>
        <v>140.21</v>
      </c>
      <c r="I18" s="15">
        <f>+'[2]Egg month'!J17</f>
        <v>140.21</v>
      </c>
      <c r="J18" s="15">
        <f>+'[2]Egg month'!K17</f>
        <v>140.21</v>
      </c>
      <c r="K18" s="15">
        <f>+'[2]Egg month'!L17</f>
        <v>140.21</v>
      </c>
      <c r="L18" s="15">
        <f>+'[2]Egg month'!M17</f>
        <v>137.2325</v>
      </c>
      <c r="M18" s="15">
        <f>+'[2]Egg month'!N17</f>
        <v>134.1884</v>
      </c>
      <c r="N18" s="15">
        <f>+'[2]Egg month'!O17</f>
        <v>133.304</v>
      </c>
      <c r="O18" s="15">
        <f>+'[2]Egg month'!P17</f>
        <v>133.26</v>
      </c>
      <c r="Q18" s="49">
        <f t="shared" si="0"/>
        <v>-0.053025861646268324</v>
      </c>
    </row>
    <row r="19" spans="1:17" ht="12.75">
      <c r="A19" t="str">
        <f>+'[1]Egg week'!B20</f>
        <v>Italie</v>
      </c>
      <c r="B19" t="str">
        <f>+'[1]Egg month'!C18</f>
        <v>EUR</v>
      </c>
      <c r="C19" s="15">
        <f>+'[2]Egg month'!D18</f>
        <v>160.44060000000002</v>
      </c>
      <c r="D19" s="15">
        <f>+'[2]Egg month'!E18</f>
        <v>160.3847</v>
      </c>
      <c r="E19" s="15">
        <f>+'[2]Egg month'!F18</f>
        <v>164.4984</v>
      </c>
      <c r="F19" s="15">
        <f>+'[2]Egg month'!G18</f>
        <v>163.39260000000002</v>
      </c>
      <c r="G19" s="15">
        <f>+'[2]Egg month'!H18</f>
        <v>172.22230000000002</v>
      </c>
      <c r="H19" s="15">
        <f>+'[2]Egg month'!I18</f>
        <v>177.2997</v>
      </c>
      <c r="I19" s="15">
        <f>+'[2]Egg month'!J18</f>
        <v>178.746</v>
      </c>
      <c r="J19" s="15">
        <f>+'[2]Egg month'!K18</f>
        <v>181.8052</v>
      </c>
      <c r="K19" s="15">
        <f>+'[2]Egg month'!L18</f>
        <v>175.0942</v>
      </c>
      <c r="L19" s="15">
        <f>+'[2]Egg month'!M18</f>
        <v>181.55</v>
      </c>
      <c r="M19" s="15">
        <f>+'[2]Egg month'!N18</f>
        <v>193.511</v>
      </c>
      <c r="N19" s="15">
        <f>+'[2]Egg month'!O18</f>
        <v>181.60930000000002</v>
      </c>
      <c r="O19" s="15">
        <f>+'[2]Egg month'!P18</f>
        <v>170.7855</v>
      </c>
      <c r="Q19" s="49">
        <f t="shared" si="0"/>
        <v>0.06447806851881621</v>
      </c>
    </row>
    <row r="20" spans="1:17" ht="12.75">
      <c r="A20" t="str">
        <f>+'[1]Egg week'!B21</f>
        <v>Chypre</v>
      </c>
      <c r="B20" t="str">
        <f>+'[1]Egg month'!C19</f>
        <v>EUR</v>
      </c>
      <c r="C20" s="15">
        <f>+'[2]Egg month'!D19</f>
        <v>174.9881</v>
      </c>
      <c r="D20" s="15">
        <f>+'[2]Egg month'!E19</f>
        <v>172.225</v>
      </c>
      <c r="E20" s="15">
        <f>+'[2]Egg month'!F19</f>
        <v>173.1397</v>
      </c>
      <c r="F20" s="15">
        <f>+'[2]Egg month'!G19</f>
        <v>172.3368</v>
      </c>
      <c r="G20" s="15">
        <f>+'[2]Egg month'!H19</f>
        <v>172.66670000000002</v>
      </c>
      <c r="H20" s="15">
        <f>+'[2]Egg month'!I19</f>
        <v>173.48</v>
      </c>
      <c r="I20" s="15">
        <f>+'[2]Egg month'!J19</f>
        <v>175.3623</v>
      </c>
      <c r="J20" s="15">
        <f>+'[2]Egg month'!K19</f>
        <v>174.089</v>
      </c>
      <c r="K20" s="15">
        <f>+'[2]Egg month'!L19</f>
        <v>172.491</v>
      </c>
      <c r="L20" s="15">
        <f>+'[2]Egg month'!M19</f>
        <v>165.7175</v>
      </c>
      <c r="M20" s="15">
        <f>+'[2]Egg month'!N19</f>
        <v>167.0748</v>
      </c>
      <c r="N20" s="15">
        <f>+'[2]Egg month'!O19</f>
        <v>166.322</v>
      </c>
      <c r="O20" s="15">
        <f>+'[2]Egg month'!P19</f>
        <v>166.05370000000002</v>
      </c>
      <c r="Q20" s="49">
        <f t="shared" si="0"/>
        <v>-0.05105718617437405</v>
      </c>
    </row>
    <row r="21" spans="1:17" ht="12.75">
      <c r="A21" t="str">
        <f>+'[1]Egg week'!B23</f>
        <v>Lettonie</v>
      </c>
      <c r="B21" t="str">
        <f>+'[1]Egg month'!C20</f>
        <v>EUR</v>
      </c>
      <c r="C21" s="64">
        <f>+'[2]Egg month'!D20</f>
        <v>131.75050000000002</v>
      </c>
      <c r="D21" s="64">
        <f>+'[2]Egg month'!E20</f>
        <v>130.7834</v>
      </c>
      <c r="E21" s="64">
        <f>+'[2]Egg month'!F20</f>
        <v>136.0772</v>
      </c>
      <c r="F21" s="64">
        <f>+'[2]Egg month'!G20</f>
        <v>136.9977</v>
      </c>
      <c r="G21" s="64">
        <f>+'[2]Egg month'!H20</f>
        <v>132.9898</v>
      </c>
      <c r="H21" s="64">
        <f>+'[2]Egg month'!I20</f>
        <v>133.2134</v>
      </c>
      <c r="I21" s="64">
        <f>+'[2]Egg month'!J20</f>
        <v>133.3416</v>
      </c>
      <c r="J21" s="64">
        <f>+'[2]Egg month'!K20</f>
        <v>137.6577</v>
      </c>
      <c r="K21" s="64">
        <f>+'[2]Egg month'!L20</f>
        <v>131.4575</v>
      </c>
      <c r="L21" s="64">
        <f>+'[2]Egg month'!M20</f>
        <v>129.165</v>
      </c>
      <c r="M21" s="64">
        <f>+'[2]Egg month'!N20</f>
        <v>135.4694</v>
      </c>
      <c r="N21" s="64">
        <f>+'[2]Egg month'!O20</f>
        <v>127.26440000000001</v>
      </c>
      <c r="O21" s="64">
        <f>+'[2]Egg month'!P20</f>
        <v>123.99</v>
      </c>
      <c r="P21" s="63"/>
      <c r="Q21" s="49">
        <f t="shared" si="0"/>
        <v>-0.058903002265646154</v>
      </c>
    </row>
    <row r="22" spans="2:17" ht="12.75">
      <c r="B22" s="19" t="str">
        <f>+'[1]Egg month'!C21</f>
        <v>LVL</v>
      </c>
      <c r="C22" s="20">
        <f>+'[2]Egg month'!D21</f>
        <v>93.4371</v>
      </c>
      <c r="D22" s="20">
        <f>+'[2]Egg month'!E21</f>
        <v>91.74470000000001</v>
      </c>
      <c r="E22" s="20">
        <f>+'[2]Egg month'!F21</f>
        <v>95.3142</v>
      </c>
      <c r="F22" s="20">
        <f>+'[2]Egg month'!G21</f>
        <v>96.0839</v>
      </c>
      <c r="G22" s="20">
        <f>+'[2]Egg month'!H21</f>
        <v>93.6007</v>
      </c>
      <c r="H22" s="20">
        <f>+'[2]Egg month'!I21</f>
        <v>94.39840000000001</v>
      </c>
      <c r="I22" s="20">
        <f>+'[2]Egg month'!J21</f>
        <v>94.507</v>
      </c>
      <c r="J22" s="20">
        <f>+'[2]Egg month'!K21</f>
        <v>97.41940000000001</v>
      </c>
      <c r="K22" s="20">
        <f>+'[2]Egg month'!L21</f>
        <v>93.1777</v>
      </c>
      <c r="L22" s="20">
        <f>+'[2]Egg month'!M21</f>
        <v>91.58</v>
      </c>
      <c r="M22" s="20">
        <f>+'[2]Egg month'!N21</f>
        <v>95.95230000000001</v>
      </c>
      <c r="N22" s="20">
        <f>+'[2]Egg month'!O21</f>
        <v>90.0663</v>
      </c>
      <c r="O22" s="20">
        <f>+'[2]Egg month'!P21</f>
        <v>87.7248</v>
      </c>
      <c r="Q22" s="49">
        <f t="shared" si="0"/>
        <v>-0.06113524499369094</v>
      </c>
    </row>
    <row r="23" spans="1:17" s="63" customFormat="1" ht="12.75">
      <c r="A23" s="63" t="str">
        <f>+'[1]Egg week'!B25</f>
        <v>Lituanie</v>
      </c>
      <c r="B23" s="63" t="str">
        <f>+'[1]Egg month'!C22</f>
        <v>EUR</v>
      </c>
      <c r="C23" s="64">
        <f>+'[2]Egg month'!D22</f>
        <v>116.9287</v>
      </c>
      <c r="D23" s="64">
        <f>+'[2]Egg month'!E22</f>
        <v>115.63850000000001</v>
      </c>
      <c r="E23" s="64">
        <f>+'[2]Egg month'!F22</f>
        <v>114.6867</v>
      </c>
      <c r="F23" s="64">
        <f>+'[2]Egg month'!G22</f>
        <v>110.34530000000001</v>
      </c>
      <c r="G23" s="64">
        <f>+'[2]Egg month'!H22</f>
        <v>114.49310000000001</v>
      </c>
      <c r="H23" s="64">
        <f>+'[2]Egg month'!I22</f>
        <v>118.7376</v>
      </c>
      <c r="I23" s="64">
        <f>+'[2]Egg month'!J22</f>
        <v>123.6868</v>
      </c>
      <c r="J23" s="64">
        <f>+'[2]Egg month'!K22</f>
        <v>128.3907</v>
      </c>
      <c r="K23" s="64">
        <f>+'[2]Egg month'!L22</f>
        <v>129.7247</v>
      </c>
      <c r="L23" s="64">
        <f>+'[2]Egg month'!M22</f>
        <v>129.1531</v>
      </c>
      <c r="M23" s="64">
        <f>+'[2]Egg month'!N22</f>
        <v>133.5714</v>
      </c>
      <c r="N23" s="64">
        <f>+'[2]Egg month'!O22</f>
        <v>127.5464</v>
      </c>
      <c r="O23" s="64">
        <f>+'[2]Egg month'!P22</f>
        <v>117.4658</v>
      </c>
      <c r="Q23" s="49">
        <f t="shared" si="0"/>
        <v>0.004593397514895736</v>
      </c>
    </row>
    <row r="24" spans="2:17" ht="12.75">
      <c r="B24" s="19" t="str">
        <f>+'[1]Egg month'!C23</f>
        <v>LTL</v>
      </c>
      <c r="C24" s="20">
        <f>+'[2]Egg month'!D23</f>
        <v>403.73130000000003</v>
      </c>
      <c r="D24" s="20">
        <f>+'[2]Egg month'!E23</f>
        <v>399.2767</v>
      </c>
      <c r="E24" s="20">
        <f>+'[2]Egg month'!F23</f>
        <v>395.9903</v>
      </c>
      <c r="F24" s="20">
        <f>+'[2]Egg month'!G23</f>
        <v>381.00030000000004</v>
      </c>
      <c r="G24" s="20">
        <f>+'[2]Egg month'!H23</f>
        <v>395.3217</v>
      </c>
      <c r="H24" s="20">
        <f>+'[2]Egg month'!I23</f>
        <v>409.9771</v>
      </c>
      <c r="I24" s="20">
        <f>+'[2]Egg month'!J23</f>
        <v>427.0657</v>
      </c>
      <c r="J24" s="20">
        <f>+'[2]Egg month'!K23</f>
        <v>443.30740000000003</v>
      </c>
      <c r="K24" s="20">
        <f>+'[2]Egg month'!L23</f>
        <v>447.9135</v>
      </c>
      <c r="L24" s="20">
        <f>+'[2]Egg month'!M23</f>
        <v>445.94</v>
      </c>
      <c r="M24" s="20">
        <f>+'[2]Egg month'!N23</f>
        <v>461.19550000000004</v>
      </c>
      <c r="N24" s="20">
        <f>+'[2]Egg month'!O23</f>
        <v>440.39230000000003</v>
      </c>
      <c r="O24" s="20">
        <f>+'[2]Egg month'!P23</f>
        <v>405.58610000000004</v>
      </c>
      <c r="Q24" s="49">
        <f t="shared" si="0"/>
        <v>0.004594144669982203</v>
      </c>
    </row>
    <row r="25" spans="1:17" s="63" customFormat="1" ht="12.75">
      <c r="A25" s="63" t="str">
        <f>+'[1]Egg week'!B27</f>
        <v>Hongrie</v>
      </c>
      <c r="B25" s="63" t="str">
        <f>+'[1]Egg month'!C24</f>
        <v>EUR</v>
      </c>
      <c r="C25" s="64">
        <f>+'[2]Egg month'!D24</f>
        <v>111.9222</v>
      </c>
      <c r="D25" s="64">
        <f>+'[2]Egg month'!E24</f>
        <v>111.41760000000001</v>
      </c>
      <c r="E25" s="64">
        <f>+'[2]Egg month'!F24</f>
        <v>115.9804</v>
      </c>
      <c r="F25" s="64">
        <f>+'[2]Egg month'!G24</f>
        <v>117.2104</v>
      </c>
      <c r="G25" s="64">
        <f>+'[2]Egg month'!H24</f>
        <v>116.6419</v>
      </c>
      <c r="H25" s="64">
        <f>+'[2]Egg month'!I24</f>
        <v>120.1641</v>
      </c>
      <c r="I25" s="64">
        <f>+'[2]Egg month'!J24</f>
        <v>121.89880000000001</v>
      </c>
      <c r="J25" s="64">
        <f>+'[2]Egg month'!K24</f>
        <v>124.94430000000001</v>
      </c>
      <c r="K25" s="64">
        <f>+'[2]Egg month'!L24</f>
        <v>125.233</v>
      </c>
      <c r="L25" s="64">
        <f>+'[2]Egg month'!M24</f>
        <v>123.44380000000001</v>
      </c>
      <c r="M25" s="64">
        <f>+'[2]Egg month'!N24</f>
        <v>126.9064</v>
      </c>
      <c r="N25" s="64">
        <f>+'[2]Egg month'!O24</f>
        <v>123.14550000000001</v>
      </c>
      <c r="O25" s="64">
        <f>+'[2]Egg month'!P24</f>
        <v>110.9899</v>
      </c>
      <c r="Q25" s="49">
        <f t="shared" si="0"/>
        <v>-0.00832989344383861</v>
      </c>
    </row>
    <row r="26" spans="1:17" ht="12.75">
      <c r="A26" s="17"/>
      <c r="B26" s="21" t="str">
        <f>+'[1]Egg month'!C25</f>
        <v>HUF</v>
      </c>
      <c r="C26" s="21">
        <f>+'[2]Egg month'!D25</f>
        <v>31693.1971</v>
      </c>
      <c r="D26" s="21">
        <f>+'[2]Egg month'!E25</f>
        <v>31259.603</v>
      </c>
      <c r="E26" s="21">
        <f>+'[2]Egg month'!F25</f>
        <v>31605.3768</v>
      </c>
      <c r="F26" s="21">
        <f>+'[2]Egg month'!G25</f>
        <v>31632.7506</v>
      </c>
      <c r="G26" s="21">
        <f>+'[2]Egg month'!H25</f>
        <v>31713.3773</v>
      </c>
      <c r="H26" s="21">
        <f>+'[2]Egg month'!I25</f>
        <v>32271.5948</v>
      </c>
      <c r="I26" s="21">
        <f>+'[2]Egg month'!J25</f>
        <v>33026.18</v>
      </c>
      <c r="J26" s="21">
        <f>+'[2]Egg month'!K25</f>
        <v>34134.3845</v>
      </c>
      <c r="K26" s="21">
        <f>+'[2]Egg month'!L25</f>
        <v>33778.1545</v>
      </c>
      <c r="L26" s="21">
        <f>+'[2]Egg month'!M25</f>
        <v>33492.68</v>
      </c>
      <c r="M26" s="21">
        <f>+'[2]Egg month'!N25</f>
        <v>33680.6329</v>
      </c>
      <c r="N26" s="21">
        <f>+'[2]Egg month'!O25</f>
        <v>32680.4803</v>
      </c>
      <c r="O26" s="21">
        <f>+'[2]Egg month'!P25</f>
        <v>30665.5142</v>
      </c>
      <c r="Q26" s="49">
        <f t="shared" si="0"/>
        <v>-0.032425977624075064</v>
      </c>
    </row>
    <row r="27" spans="1:17" s="63" customFormat="1" ht="12.75">
      <c r="A27" s="63" t="str">
        <f>+'[1]Egg week'!B28</f>
        <v>Malte</v>
      </c>
      <c r="B27" s="63" t="str">
        <f>+'[1]Egg month'!C26</f>
        <v>EUR</v>
      </c>
      <c r="C27" s="115">
        <f>+'[2]Egg month'!D26</f>
        <v>100.0642</v>
      </c>
      <c r="D27" s="115">
        <f>+'[2]Egg month'!E26</f>
        <v>95.396</v>
      </c>
      <c r="E27" s="115">
        <f>+'[2]Egg month'!F26</f>
        <v>100.18350000000001</v>
      </c>
      <c r="F27" s="115">
        <f>+'[2]Egg month'!G26</f>
        <v>97.22030000000001</v>
      </c>
      <c r="G27" s="115">
        <f>+'[2]Egg month'!H26</f>
        <v>97.7253</v>
      </c>
      <c r="H27" s="115">
        <f>+'[2]Egg month'!I26</f>
        <v>99.97680000000001</v>
      </c>
      <c r="I27" s="115">
        <f>+'[2]Egg month'!J26</f>
        <v>102.9333</v>
      </c>
      <c r="J27" s="115">
        <f>+'[2]Egg month'!K26</f>
        <v>107.4919</v>
      </c>
      <c r="K27" s="115">
        <f>+'[2]Egg month'!L26</f>
        <v>109.3823</v>
      </c>
      <c r="L27" s="115">
        <f>+'[2]Egg month'!M26</f>
        <v>107.7275</v>
      </c>
      <c r="M27" s="115">
        <f>+'[2]Egg month'!N26</f>
        <v>106.07770000000001</v>
      </c>
      <c r="N27" s="115">
        <f>+'[2]Egg month'!O26</f>
        <v>100.872</v>
      </c>
      <c r="O27" s="115">
        <f>+'[2]Egg month'!P26</f>
        <v>95.94630000000001</v>
      </c>
      <c r="Q27" s="49">
        <f t="shared" si="0"/>
        <v>-0.041152580043611886</v>
      </c>
    </row>
    <row r="28" spans="1:17" ht="12.75">
      <c r="A28" t="str">
        <f>+'[1]Egg week'!B29</f>
        <v>Pays-Bas</v>
      </c>
      <c r="B28" t="str">
        <f>+'[1]Egg month'!C27</f>
        <v>EUR</v>
      </c>
      <c r="C28" s="15">
        <f>+'[2]Egg month'!D27</f>
        <v>70.1935</v>
      </c>
      <c r="D28" s="15">
        <f>+'[2]Egg month'!E27</f>
        <v>66.7</v>
      </c>
      <c r="E28" s="15">
        <f>+'[2]Egg month'!F27</f>
        <v>66</v>
      </c>
      <c r="F28" s="15">
        <f>+'[2]Egg month'!G27</f>
        <v>70.5806</v>
      </c>
      <c r="G28" s="15">
        <f>+'[2]Egg month'!H27</f>
        <v>75.2</v>
      </c>
      <c r="H28" s="15">
        <f>+'[2]Egg month'!I27</f>
        <v>80.8387</v>
      </c>
      <c r="I28" s="15">
        <f>+'[2]Egg month'!J27</f>
        <v>89.33330000000001</v>
      </c>
      <c r="J28" s="15">
        <f>+'[2]Egg month'!K27</f>
        <v>100.0323</v>
      </c>
      <c r="K28" s="15">
        <f>+'[2]Egg month'!L27</f>
        <v>98.7097</v>
      </c>
      <c r="L28" s="15">
        <f>+'[2]Egg month'!M27</f>
        <v>106.5</v>
      </c>
      <c r="M28" s="15">
        <f>+'[2]Egg month'!N27</f>
        <v>112.4839</v>
      </c>
      <c r="N28" s="15">
        <f>+'[2]Egg month'!O27</f>
        <v>94.3</v>
      </c>
      <c r="O28" s="15">
        <f>+'[2]Egg month'!P27</f>
        <v>76.7</v>
      </c>
      <c r="Q28" s="49">
        <f t="shared" si="0"/>
        <v>0.0926937679414761</v>
      </c>
    </row>
    <row r="29" spans="1:17" ht="12.75">
      <c r="A29" t="str">
        <f>+'[1]Egg week'!B30</f>
        <v>Autriche</v>
      </c>
      <c r="B29" t="str">
        <f>+'[1]Egg month'!C28</f>
        <v>EUR</v>
      </c>
      <c r="C29" s="64">
        <f>+'[2]Egg month'!D28</f>
        <v>164.6448</v>
      </c>
      <c r="D29" s="64">
        <f>+'[2]Egg month'!E28</f>
        <v>159.0543</v>
      </c>
      <c r="E29" s="64">
        <f>+'[2]Egg month'!F28</f>
        <v>160.8561</v>
      </c>
      <c r="F29" s="64">
        <f>+'[2]Egg month'!G28</f>
        <v>155.5384</v>
      </c>
      <c r="G29" s="64">
        <f>+'[2]Egg month'!H28</f>
        <v>156.08700000000002</v>
      </c>
      <c r="H29" s="64">
        <f>+'[2]Egg month'!I28</f>
        <v>159.6181</v>
      </c>
      <c r="I29" s="64">
        <f>+'[2]Egg month'!J28</f>
        <v>163.351</v>
      </c>
      <c r="J29" s="64">
        <f>+'[2]Egg month'!K28</f>
        <v>165.1416</v>
      </c>
      <c r="K29" s="64">
        <f>+'[2]Egg month'!L28</f>
        <v>167.1423</v>
      </c>
      <c r="L29" s="64">
        <f>+'[2]Egg month'!M28</f>
        <v>169.67</v>
      </c>
      <c r="M29" s="64">
        <f>+'[2]Egg month'!N28</f>
        <v>170.72650000000002</v>
      </c>
      <c r="N29" s="64">
        <f>+'[2]Egg month'!O28</f>
        <v>165.8907</v>
      </c>
      <c r="O29" s="64">
        <f>+'[2]Egg month'!P28</f>
        <v>153.37030000000001</v>
      </c>
      <c r="Q29" s="49">
        <f t="shared" si="0"/>
        <v>-0.0684777168790025</v>
      </c>
    </row>
    <row r="30" spans="1:17" ht="12.75">
      <c r="A30" t="str">
        <f>+'[1]Egg week'!B32</f>
        <v>Pologne</v>
      </c>
      <c r="B30" t="str">
        <f>+'[1]Egg month'!C29</f>
        <v>EUR</v>
      </c>
      <c r="C30" s="15">
        <f>+'[2]Egg month'!D29</f>
        <v>104.75720000000001</v>
      </c>
      <c r="D30" s="15">
        <f>+'[2]Egg month'!E29</f>
        <v>102.32910000000001</v>
      </c>
      <c r="E30" s="15">
        <f>+'[2]Egg month'!F29</f>
        <v>110.7693</v>
      </c>
      <c r="F30" s="15">
        <f>+'[2]Egg month'!G29</f>
        <v>114.98910000000001</v>
      </c>
      <c r="G30" s="15">
        <f>+'[2]Egg month'!H29</f>
        <v>120.05030000000001</v>
      </c>
      <c r="H30" s="15">
        <f>+'[2]Egg month'!I29</f>
        <v>124.4748</v>
      </c>
      <c r="I30" s="15">
        <f>+'[2]Egg month'!J29</f>
        <v>133.4818</v>
      </c>
      <c r="J30" s="15">
        <f>+'[2]Egg month'!K29</f>
        <v>139.66670000000002</v>
      </c>
      <c r="K30" s="15">
        <f>+'[2]Egg month'!L29</f>
        <v>137.2084</v>
      </c>
      <c r="L30" s="15">
        <f>+'[2]Egg month'!M29</f>
        <v>140.0233</v>
      </c>
      <c r="M30" s="15">
        <f>+'[2]Egg month'!N29</f>
        <v>151.6389</v>
      </c>
      <c r="N30" s="15">
        <f>+'[2]Egg month'!O29</f>
        <v>144.4984</v>
      </c>
      <c r="O30" s="15">
        <f>+'[2]Egg month'!P29</f>
        <v>123.3114</v>
      </c>
      <c r="Q30" s="49">
        <f t="shared" si="0"/>
        <v>0.17711622685600603</v>
      </c>
    </row>
    <row r="31" spans="2:17" ht="12.75">
      <c r="B31" s="19" t="str">
        <f>+'[1]Egg month'!C30</f>
        <v>PLN</v>
      </c>
      <c r="C31" s="20">
        <f>+'[2]Egg month'!D30</f>
        <v>462.5919</v>
      </c>
      <c r="D31" s="20">
        <f>+'[2]Egg month'!E30</f>
        <v>460.81600000000003</v>
      </c>
      <c r="E31" s="20">
        <f>+'[2]Egg month'!F30</f>
        <v>477.69710000000003</v>
      </c>
      <c r="F31" s="20">
        <f>+'[2]Egg month'!G30</f>
        <v>475.3116</v>
      </c>
      <c r="G31" s="20">
        <f>+'[2]Egg month'!H30</f>
        <v>498.8467</v>
      </c>
      <c r="H31" s="20">
        <f>+'[2]Egg month'!I30</f>
        <v>524.7271000000001</v>
      </c>
      <c r="I31" s="20">
        <f>+'[2]Egg month'!J30</f>
        <v>556.183</v>
      </c>
      <c r="J31" s="20">
        <f>+'[2]Egg month'!K30</f>
        <v>578.9668</v>
      </c>
      <c r="K31" s="20">
        <f>+'[2]Egg month'!L30</f>
        <v>559.6148000000001</v>
      </c>
      <c r="L31" s="20">
        <f>+'[2]Egg month'!M30</f>
        <v>562.6275</v>
      </c>
      <c r="M31" s="20">
        <f>+'[2]Egg month'!N30</f>
        <v>590.0165000000001</v>
      </c>
      <c r="N31" s="20">
        <f>+'[2]Egg month'!O30</f>
        <v>559.7947</v>
      </c>
      <c r="O31" s="20">
        <f>+'[2]Egg month'!P30</f>
        <v>499.3016</v>
      </c>
      <c r="Q31" s="49">
        <f t="shared" si="0"/>
        <v>0.07935655596217739</v>
      </c>
    </row>
    <row r="32" spans="1:17" s="63" customFormat="1" ht="12.75">
      <c r="A32" s="63" t="str">
        <f>+'[1]Egg week'!B33</f>
        <v>Portugal</v>
      </c>
      <c r="B32" s="63" t="str">
        <f>+'[1]Egg month'!C31</f>
        <v>EUR</v>
      </c>
      <c r="C32" s="64">
        <f>+'[2]Egg month'!D31</f>
        <v>103.96770000000001</v>
      </c>
      <c r="D32" s="64">
        <f>+'[2]Egg month'!E31</f>
        <v>103.63900000000001</v>
      </c>
      <c r="E32" s="64">
        <f>+'[2]Egg month'!F31</f>
        <v>103.17</v>
      </c>
      <c r="F32" s="64">
        <f>+'[2]Egg month'!G31</f>
        <v>100.5942</v>
      </c>
      <c r="G32" s="64">
        <f>+'[2]Egg month'!H31</f>
        <v>109.1697</v>
      </c>
      <c r="H32" s="64">
        <f>+'[2]Egg month'!I31</f>
        <v>114.3335</v>
      </c>
      <c r="I32" s="64">
        <f>+'[2]Egg month'!J31</f>
        <v>117.725</v>
      </c>
      <c r="J32" s="64">
        <f>+'[2]Egg month'!K31</f>
        <v>123.2287</v>
      </c>
      <c r="K32" s="64">
        <f>+'[2]Egg month'!L31</f>
        <v>113.65320000000001</v>
      </c>
      <c r="L32" s="64">
        <f>+'[2]Egg month'!M31</f>
        <v>116.24</v>
      </c>
      <c r="M32" s="64">
        <f>+'[2]Egg month'!N31</f>
        <v>125</v>
      </c>
      <c r="N32" s="64">
        <f>+'[2]Egg month'!O31</f>
        <v>117.6353</v>
      </c>
      <c r="O32" s="64">
        <f>+'[2]Egg month'!P31</f>
        <v>100.7629</v>
      </c>
      <c r="Q32" s="49">
        <f t="shared" si="0"/>
        <v>-0.030824958136036584</v>
      </c>
    </row>
    <row r="33" spans="1:17" s="63" customFormat="1" ht="12.75">
      <c r="A33" s="63" t="s">
        <v>7</v>
      </c>
      <c r="B33" s="63" t="s">
        <v>8</v>
      </c>
      <c r="C33" s="64">
        <f>+'[2]Egg month'!D42</f>
        <v>104.05290000000001</v>
      </c>
      <c r="D33" s="64">
        <f>+'[2]Egg month'!E42</f>
        <v>96.9174</v>
      </c>
      <c r="E33" s="64">
        <f>+'[2]Egg month'!F42</f>
        <v>97.45540000000001</v>
      </c>
      <c r="F33" s="64">
        <f>+'[2]Egg month'!G42</f>
        <v>103.54520000000001</v>
      </c>
      <c r="G33" s="64">
        <f>+'[2]Egg month'!H42</f>
        <v>103.0223</v>
      </c>
      <c r="H33" s="64">
        <f>+'[2]Egg month'!I42</f>
        <v>107.44980000000001</v>
      </c>
      <c r="I33" s="64">
        <f>+'[2]Egg month'!J42</f>
        <v>114.2526</v>
      </c>
      <c r="J33" s="64">
        <f>+'[2]Egg month'!K42</f>
        <v>119.14590000000001</v>
      </c>
      <c r="K33" s="64">
        <f>+'[2]Egg month'!L42</f>
        <v>122.8769</v>
      </c>
      <c r="L33" s="64">
        <f>+'[2]Egg month'!M42</f>
        <v>121.6057</v>
      </c>
      <c r="M33" s="64">
        <f>+'[2]Egg month'!N42</f>
        <v>122.7149</v>
      </c>
      <c r="N33" s="64">
        <f>+'[2]Egg month'!O42</f>
        <v>103.1391</v>
      </c>
      <c r="O33" s="64">
        <f>+'[2]Egg month'!P42</f>
        <v>90.0537</v>
      </c>
      <c r="Q33" s="49">
        <f t="shared" si="0"/>
        <v>-0.1345392583964503</v>
      </c>
    </row>
    <row r="34" spans="2:17" ht="12.75">
      <c r="B34" s="21" t="s">
        <v>21</v>
      </c>
      <c r="C34" s="20">
        <f>+'[2]Egg month'!D43</f>
        <v>434.3548</v>
      </c>
      <c r="D34" s="20">
        <f>+'[2]Egg month'!E43</f>
        <v>408.1667</v>
      </c>
      <c r="E34" s="20">
        <f>+'[2]Egg month'!F43</f>
        <v>411.2258</v>
      </c>
      <c r="F34" s="20">
        <f>+'[2]Egg month'!G43</f>
        <v>436.7742</v>
      </c>
      <c r="G34" s="20">
        <f>+'[2]Egg month'!H43</f>
        <v>437.5</v>
      </c>
      <c r="H34" s="20">
        <f>+'[2]Egg month'!I43</f>
        <v>460</v>
      </c>
      <c r="I34" s="20">
        <f>+'[2]Egg month'!J43</f>
        <v>490.16670000000005</v>
      </c>
      <c r="J34" s="20">
        <f>+'[2]Egg month'!K43</f>
        <v>504</v>
      </c>
      <c r="K34" s="20">
        <f>+'[2]Egg month'!L43</f>
        <v>509.74190000000004</v>
      </c>
      <c r="L34" s="20">
        <f>+'[2]Egg month'!M43</f>
        <v>501.25</v>
      </c>
      <c r="M34" s="20">
        <f>+'[2]Egg month'!N43</f>
        <v>501.7097</v>
      </c>
      <c r="N34" s="20">
        <f>+'[2]Egg month'!O43</f>
        <v>425.43330000000003</v>
      </c>
      <c r="O34" s="20">
        <f>+'[2]Egg month'!P43</f>
        <v>375.8065</v>
      </c>
      <c r="Q34" s="49">
        <f t="shared" si="0"/>
        <v>-0.13479372163033532</v>
      </c>
    </row>
    <row r="35" spans="1:17" s="63" customFormat="1" ht="12.75">
      <c r="A35" s="63" t="str">
        <f>+'[1]Egg week'!B34</f>
        <v>Slovenie</v>
      </c>
      <c r="B35" s="63" t="str">
        <f>+'[1]Egg month'!C32</f>
        <v>EUR</v>
      </c>
      <c r="C35" s="64">
        <f>+'[2]Egg month'!D32</f>
        <v>124.7442</v>
      </c>
      <c r="D35" s="64">
        <f>+'[2]Egg month'!E32</f>
        <v>123.09230000000001</v>
      </c>
      <c r="E35" s="64">
        <f>+'[2]Egg month'!F32</f>
        <v>121.1329</v>
      </c>
      <c r="F35" s="64">
        <f>+'[2]Egg month'!G32</f>
        <v>122.58290000000001</v>
      </c>
      <c r="G35" s="64">
        <f>+'[2]Egg month'!H32</f>
        <v>124.137</v>
      </c>
      <c r="H35" s="64">
        <f>+'[2]Egg month'!I32</f>
        <v>124.89970000000001</v>
      </c>
      <c r="I35" s="64">
        <f>+'[2]Egg month'!J32</f>
        <v>125.475</v>
      </c>
      <c r="J35" s="64">
        <f>+'[2]Egg month'!K32</f>
        <v>125.79</v>
      </c>
      <c r="K35" s="64">
        <f>+'[2]Egg month'!L32</f>
        <v>123.9148</v>
      </c>
      <c r="L35" s="64">
        <f>+'[2]Egg month'!M32</f>
        <v>124.905</v>
      </c>
      <c r="M35" s="64">
        <f>+'[2]Egg month'!N32</f>
        <v>127.0126</v>
      </c>
      <c r="N35" s="64">
        <f>+'[2]Egg month'!O32</f>
        <v>125.00630000000001</v>
      </c>
      <c r="O35" s="64">
        <f>+'[2]Egg month'!P32</f>
        <v>124.7016</v>
      </c>
      <c r="Q35" s="49">
        <f t="shared" si="0"/>
        <v>-0.00034149884323286805</v>
      </c>
    </row>
    <row r="36" spans="1:17" s="63" customFormat="1" ht="12.75">
      <c r="A36" s="63" t="s">
        <v>43</v>
      </c>
      <c r="B36" s="63" t="s">
        <v>8</v>
      </c>
      <c r="C36" s="64">
        <f>+'[2]Egg month'!D33</f>
        <v>106.6755</v>
      </c>
      <c r="D36" s="64">
        <f>+'[2]Egg month'!E33</f>
        <v>107.706</v>
      </c>
      <c r="E36" s="64">
        <f>+'[2]Egg month'!F33</f>
        <v>111.1842</v>
      </c>
      <c r="F36" s="64">
        <f>+'[2]Egg month'!G33</f>
        <v>108.80770000000001</v>
      </c>
      <c r="G36" s="64">
        <f>+'[2]Egg month'!H33</f>
        <v>112.464</v>
      </c>
      <c r="H36" s="64">
        <f>+'[2]Egg month'!I33</f>
        <v>114.301</v>
      </c>
      <c r="I36" s="64">
        <f>+'[2]Egg month'!J33</f>
        <v>123.709</v>
      </c>
      <c r="J36" s="64">
        <f>+'[2]Egg month'!K33</f>
        <v>135.31550000000001</v>
      </c>
      <c r="K36" s="64">
        <f>+'[2]Egg month'!L33</f>
        <v>123.26520000000001</v>
      </c>
      <c r="L36" s="64">
        <f>+'[2]Egg month'!M33</f>
        <v>120.2575</v>
      </c>
      <c r="M36" s="64">
        <f>+'[2]Egg month'!N33</f>
        <v>126.0523</v>
      </c>
      <c r="N36" s="64">
        <f>+'[2]Egg month'!O33</f>
        <v>116.6363</v>
      </c>
      <c r="O36" s="64">
        <f>+'[2]Egg month'!P33</f>
        <v>96.42060000000001</v>
      </c>
      <c r="Q36" s="49">
        <f t="shared" si="0"/>
        <v>-0.09613172659139158</v>
      </c>
    </row>
    <row r="37" spans="1:17" ht="12.75">
      <c r="A37" s="63" t="s">
        <v>42</v>
      </c>
      <c r="B37" s="63" t="str">
        <f>+'[1]Egg month'!C35</f>
        <v>EUR</v>
      </c>
      <c r="C37" s="115">
        <f>+'[2]Egg month'!D34</f>
        <v>113.6868</v>
      </c>
      <c r="D37" s="115">
        <f>+'[2]Egg month'!E34</f>
        <v>117.3387</v>
      </c>
      <c r="E37" s="115">
        <f>+'[2]Egg month'!F34</f>
        <v>119.96</v>
      </c>
      <c r="F37" s="115">
        <f>+'[2]Egg month'!G34</f>
        <v>122.0164</v>
      </c>
      <c r="G37" s="115">
        <f>+'[2]Egg month'!H34</f>
        <v>120.04050000000001</v>
      </c>
      <c r="H37" s="115">
        <f>+'[2]Egg month'!I34</f>
        <v>122.74480000000001</v>
      </c>
      <c r="I37" s="115">
        <f>+'[2]Egg month'!J34</f>
        <v>129.8898</v>
      </c>
      <c r="J37" s="115">
        <f>+'[2]Egg month'!K34</f>
        <v>137.4109</v>
      </c>
      <c r="K37" s="160">
        <f>+'[2]Egg month'!L34</f>
        <v>133.4176</v>
      </c>
      <c r="L37" s="160">
        <f>+'[2]Egg month'!M34</f>
        <v>135.9475</v>
      </c>
      <c r="M37" s="160">
        <f>+'[2]Egg month'!N34</f>
        <v>132.6019</v>
      </c>
      <c r="N37" s="160">
        <f>+'[2]Egg month'!O34</f>
        <v>121.3947</v>
      </c>
      <c r="O37" s="160">
        <f>+'[2]Egg month'!P34</f>
        <v>105.14</v>
      </c>
      <c r="P37" s="63"/>
      <c r="Q37" s="49">
        <f t="shared" si="0"/>
        <v>-0.07517847278663836</v>
      </c>
    </row>
    <row r="38" spans="1:17" s="63" customFormat="1" ht="12.75">
      <c r="A38" s="71" t="s">
        <v>41</v>
      </c>
      <c r="B38" s="63" t="s">
        <v>8</v>
      </c>
      <c r="C38" s="74">
        <f>+'[2]Egg month'!D35</f>
        <v>169.4409</v>
      </c>
      <c r="D38" s="74">
        <f>+'[2]Egg month'!E35</f>
        <v>164.33620000000002</v>
      </c>
      <c r="E38" s="74">
        <f>+'[2]Egg month'!F35</f>
        <v>164.45510000000002</v>
      </c>
      <c r="F38" s="74">
        <f>+'[2]Egg month'!G35</f>
        <v>174.2904</v>
      </c>
      <c r="G38" s="74">
        <f>+'[2]Egg month'!H35</f>
        <v>176.6491</v>
      </c>
      <c r="H38" s="74">
        <f>+'[2]Egg month'!I35</f>
        <v>175.72560000000001</v>
      </c>
      <c r="I38" s="74">
        <f>+'[2]Egg month'!J35</f>
        <v>175.2947</v>
      </c>
      <c r="J38" s="74">
        <f>+'[2]Egg month'!K35</f>
        <v>174.3502</v>
      </c>
      <c r="K38" s="74">
        <f>+'[2]Egg month'!L35</f>
        <v>171.3274</v>
      </c>
      <c r="L38" s="74">
        <f>+'[2]Egg month'!M35</f>
        <v>169.184</v>
      </c>
      <c r="M38" s="74">
        <f>+'[2]Egg month'!N35</f>
        <v>171.294</v>
      </c>
      <c r="N38" s="74">
        <f>+'[2]Egg month'!O35</f>
        <v>170.0033</v>
      </c>
      <c r="O38" s="74">
        <f>+'[2]Egg month'!P35</f>
        <v>170.5514</v>
      </c>
      <c r="Q38" s="49">
        <f t="shared" si="0"/>
        <v>0.006553907586656971</v>
      </c>
    </row>
    <row r="39" spans="2:17" ht="12.75">
      <c r="B39" s="18" t="s">
        <v>19</v>
      </c>
      <c r="C39" s="18">
        <f>+'[2]Egg month'!D36</f>
        <v>1795</v>
      </c>
      <c r="D39" s="18">
        <f>+'[2]Egg month'!E36</f>
        <v>1786.4667000000002</v>
      </c>
      <c r="E39" s="18">
        <f>+'[2]Egg month'!F36</f>
        <v>1784.0968</v>
      </c>
      <c r="F39" s="18">
        <f>+'[2]Egg month'!G36</f>
        <v>1784.3548</v>
      </c>
      <c r="G39" s="18">
        <f>+'[2]Egg month'!H36</f>
        <v>1800.5333</v>
      </c>
      <c r="H39" s="18">
        <f>+'[2]Egg month'!I36</f>
        <v>1810.4516</v>
      </c>
      <c r="I39" s="18">
        <f>+'[2]Egg month'!J36</f>
        <v>1811.4</v>
      </c>
      <c r="J39" s="18">
        <f>+'[2]Egg month'!K36</f>
        <v>1816.2581</v>
      </c>
      <c r="K39" s="18">
        <f>+'[2]Egg month'!L36</f>
        <v>1749.2581</v>
      </c>
      <c r="L39" s="18">
        <f>+'[2]Egg month'!M36</f>
        <v>1685.25</v>
      </c>
      <c r="M39" s="18">
        <f>+'[2]Egg month'!N36</f>
        <v>1665.2258000000002</v>
      </c>
      <c r="N39" s="18">
        <f>+'[2]Egg month'!O36</f>
        <v>1644.8667</v>
      </c>
      <c r="O39" s="18">
        <f>+'[2]Egg month'!P36</f>
        <v>1649</v>
      </c>
      <c r="Q39" s="49">
        <f t="shared" si="0"/>
        <v>-0.08133704735376046</v>
      </c>
    </row>
    <row r="40" spans="1:17" s="63" customFormat="1" ht="12.75">
      <c r="A40" s="63" t="s">
        <v>40</v>
      </c>
      <c r="B40" s="63" t="s">
        <v>8</v>
      </c>
      <c r="C40" s="115">
        <f>+'[2]Egg month'!D37</f>
        <v>109.1388</v>
      </c>
      <c r="D40" s="115">
        <f>+'[2]Egg month'!E37</f>
        <v>112.7342</v>
      </c>
      <c r="E40" s="115">
        <f>+'[2]Egg month'!F37</f>
        <v>113.1999</v>
      </c>
      <c r="F40" s="115">
        <f>+'[2]Egg month'!G37</f>
        <v>112.97</v>
      </c>
      <c r="G40" s="115">
        <f>+'[2]Egg month'!H37</f>
        <v>109.5643</v>
      </c>
      <c r="H40" s="115">
        <f>+'[2]Egg month'!I37</f>
        <v>107.4805</v>
      </c>
      <c r="I40" s="115">
        <f>+'[2]Egg month'!J37</f>
        <v>109.5334</v>
      </c>
      <c r="J40" s="115">
        <f>+'[2]Egg month'!K37</f>
        <v>109.38510000000001</v>
      </c>
      <c r="K40" s="115">
        <f>+'[2]Egg month'!L37</f>
        <v>112.4486</v>
      </c>
      <c r="L40" s="115">
        <f>+'[2]Egg month'!M37</f>
        <v>113.6179</v>
      </c>
      <c r="M40" s="115">
        <f>+'[2]Egg month'!N37</f>
        <v>110.4347</v>
      </c>
      <c r="N40" s="115">
        <f>+'[2]Egg month'!O37</f>
        <v>105.62150000000001</v>
      </c>
      <c r="O40" s="160">
        <f>+'[2]Egg month'!P37</f>
        <v>99.5853</v>
      </c>
      <c r="Q40" s="49">
        <f t="shared" si="0"/>
        <v>-0.08753532199364478</v>
      </c>
    </row>
    <row r="41" spans="2:17" ht="12.75">
      <c r="B41" s="19" t="s">
        <v>20</v>
      </c>
      <c r="C41" s="20">
        <f>+'[2]Egg month'!D38</f>
        <v>96.68</v>
      </c>
      <c r="D41" s="20">
        <f>+'[2]Egg month'!E38</f>
        <v>96.7287</v>
      </c>
      <c r="E41" s="20">
        <f>+'[2]Egg month'!F38</f>
        <v>97.41</v>
      </c>
      <c r="F41" s="20">
        <f>+'[2]Egg month'!G38</f>
        <v>97.41</v>
      </c>
      <c r="G41" s="20">
        <f>+'[2]Egg month'!H38</f>
        <v>97.51</v>
      </c>
      <c r="H41" s="20">
        <f>+'[2]Egg month'!I38</f>
        <v>98.41</v>
      </c>
      <c r="I41" s="20">
        <f>+'[2]Egg month'!J38</f>
        <v>98.41</v>
      </c>
      <c r="J41" s="20">
        <f>+'[2]Egg month'!K38</f>
        <v>98.41</v>
      </c>
      <c r="K41" s="20">
        <f>+'[2]Egg month'!L38</f>
        <v>99.39450000000001</v>
      </c>
      <c r="L41" s="20">
        <f>+'[2]Egg month'!M38</f>
        <v>99.5</v>
      </c>
      <c r="M41" s="20">
        <f>+'[2]Egg month'!N38</f>
        <v>99.5</v>
      </c>
      <c r="N41" s="20">
        <f>+'[2]Egg month'!O38</f>
        <v>92.645</v>
      </c>
      <c r="O41" s="99">
        <f>+'[2]Egg month'!P38</f>
        <v>86.44</v>
      </c>
      <c r="Q41" s="49">
        <f t="shared" si="0"/>
        <v>-0.10591642532064549</v>
      </c>
    </row>
    <row r="42" spans="3:17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Q42" s="49"/>
    </row>
    <row r="43" spans="1:17" ht="12.75">
      <c r="A43" s="66" t="s">
        <v>162</v>
      </c>
      <c r="B43" t="str">
        <f>+'[1]Egg month'!C40</f>
        <v>EUR</v>
      </c>
      <c r="C43" s="180">
        <f>+'[2]Egg month'!D39</f>
        <v>113.89630000000001</v>
      </c>
      <c r="D43" s="181">
        <f>+'[2]Egg month'!E39</f>
        <v>111.2919</v>
      </c>
      <c r="E43" s="181">
        <f>+'[2]Egg month'!F39</f>
        <v>111.8266</v>
      </c>
      <c r="F43" s="181">
        <f>+'[2]Egg month'!G39</f>
        <v>113.38600000000001</v>
      </c>
      <c r="G43" s="181">
        <f>+'[2]Egg month'!H39</f>
        <v>118.3169</v>
      </c>
      <c r="H43" s="181">
        <f>+'[2]Egg month'!I39</f>
        <v>122.0608</v>
      </c>
      <c r="I43" s="181">
        <f>+'[2]Egg month'!J39</f>
        <v>128.0436</v>
      </c>
      <c r="J43" s="181">
        <f>+'[2]Egg month'!K39</f>
        <v>133.6018</v>
      </c>
      <c r="K43" s="181">
        <f>+'[2]Egg month'!L39</f>
        <v>137.67510000000001</v>
      </c>
      <c r="L43" s="181">
        <f>+'[2]Egg month'!M39</f>
        <v>139.7799</v>
      </c>
      <c r="M43" s="181">
        <f>+'[2]Egg month'!N39</f>
        <v>141.9879</v>
      </c>
      <c r="N43" s="181">
        <f>+'[2]Egg month'!O39</f>
        <v>124.27990000000001</v>
      </c>
      <c r="O43" s="183">
        <f>+'[2]Egg month'!P39</f>
        <v>108.56811630000001</v>
      </c>
      <c r="Q43" s="49">
        <f t="shared" si="0"/>
        <v>-0.04678100781149164</v>
      </c>
    </row>
    <row r="44" spans="5:7" ht="12.75">
      <c r="E44" s="29"/>
      <c r="F44" s="29"/>
      <c r="G44" s="29"/>
    </row>
    <row r="45" spans="1:18" ht="12.75">
      <c r="A45" s="66" t="s">
        <v>163</v>
      </c>
      <c r="C45" s="187"/>
      <c r="D45" s="185"/>
      <c r="E45" s="185"/>
      <c r="F45" s="185"/>
      <c r="G45" s="185"/>
      <c r="H45" s="185"/>
      <c r="I45" s="185"/>
      <c r="J45" s="185"/>
      <c r="K45" s="185">
        <f>+'[2]Egg month'!AA$49</f>
        <v>126.22199684579437</v>
      </c>
      <c r="L45" s="185">
        <f>+'[2]Egg month'!AB$49</f>
        <v>127.39012394859807</v>
      </c>
      <c r="M45" s="185">
        <f>+'[2]Egg month'!AC$49</f>
        <v>133.83346635514016</v>
      </c>
      <c r="N45" s="185">
        <f>+'[2]Egg month'!AD$49</f>
        <v>123.15687429906535</v>
      </c>
      <c r="O45" s="186">
        <f>+'[2]Egg month'!AE$49</f>
        <v>108.58305081775697</v>
      </c>
      <c r="P45" s="49"/>
      <c r="R45" s="49"/>
    </row>
    <row r="46" spans="5:7" ht="12.75">
      <c r="E46" s="29"/>
      <c r="F46" s="29"/>
      <c r="G46" s="29"/>
    </row>
    <row r="47" spans="5:7" ht="12.75">
      <c r="E47" s="29"/>
      <c r="F47" s="29"/>
      <c r="G47" s="29"/>
    </row>
    <row r="48" spans="2:7" ht="12.75">
      <c r="B48" s="15"/>
      <c r="E48" s="29"/>
      <c r="F48" s="29"/>
      <c r="G48" s="29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</sheetData>
  <mergeCells count="1">
    <mergeCell ref="A1:N1"/>
  </mergeCells>
  <printOptions/>
  <pageMargins left="0.75" right="0.75" top="0.66" bottom="0.3" header="0.5" footer="0.31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zoomScale="75" zoomScaleNormal="75" workbookViewId="0" topLeftCell="G1">
      <selection activeCell="S55" sqref="S55"/>
    </sheetView>
  </sheetViews>
  <sheetFormatPr defaultColWidth="9.140625" defaultRowHeight="12.75"/>
  <sheetData>
    <row r="1" spans="1:17" ht="23.25">
      <c r="A1" s="210" t="s">
        <v>78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161"/>
      <c r="Q1" s="161"/>
    </row>
    <row r="3" spans="1:17" ht="12.75">
      <c r="A3" t="s">
        <v>45</v>
      </c>
      <c r="C3" s="66" t="s">
        <v>119</v>
      </c>
      <c r="D3" s="66" t="s">
        <v>120</v>
      </c>
      <c r="E3" s="66" t="s">
        <v>121</v>
      </c>
      <c r="F3" s="66" t="s">
        <v>122</v>
      </c>
      <c r="G3" s="66" t="s">
        <v>123</v>
      </c>
      <c r="H3" s="66" t="s">
        <v>124</v>
      </c>
      <c r="I3" s="66" t="s">
        <v>125</v>
      </c>
      <c r="J3" s="66" t="s">
        <v>126</v>
      </c>
      <c r="K3" s="66" t="s">
        <v>127</v>
      </c>
      <c r="L3" s="66" t="s">
        <v>128</v>
      </c>
      <c r="M3" s="66" t="s">
        <v>129</v>
      </c>
      <c r="N3" s="66" t="s">
        <v>130</v>
      </c>
      <c r="O3" s="66" t="s">
        <v>131</v>
      </c>
      <c r="P3" s="171" t="s">
        <v>159</v>
      </c>
      <c r="Q3" s="66"/>
    </row>
    <row r="4" ht="12.75">
      <c r="P4" s="110"/>
    </row>
    <row r="5" spans="1:17" ht="12.75">
      <c r="A5" s="75" t="s">
        <v>79</v>
      </c>
      <c r="B5" s="26" t="s">
        <v>8</v>
      </c>
      <c r="C5" s="76">
        <v>96.2205916666667</v>
      </c>
      <c r="D5" s="76">
        <v>89.24656666666671</v>
      </c>
      <c r="E5" s="76">
        <v>72.8244076923077</v>
      </c>
      <c r="F5" s="76">
        <v>62.3048583333333</v>
      </c>
      <c r="G5" s="76">
        <v>81.6406363636364</v>
      </c>
      <c r="H5" s="76">
        <v>76.8552583333333</v>
      </c>
      <c r="I5" s="105">
        <v>79.3102666666667</v>
      </c>
      <c r="J5" s="106">
        <v>100.343975</v>
      </c>
      <c r="K5" s="105">
        <v>60.5033692307692</v>
      </c>
      <c r="L5" s="76">
        <v>64.8770833333333</v>
      </c>
      <c r="M5" s="76">
        <v>76.73125454545449</v>
      </c>
      <c r="N5" s="76">
        <v>93.27907499999999</v>
      </c>
      <c r="O5" s="76">
        <v>93.2734416666667</v>
      </c>
      <c r="P5" s="77">
        <v>103.239715384615</v>
      </c>
      <c r="Q5" s="93"/>
    </row>
    <row r="6" spans="1:17" ht="12.75">
      <c r="A6" s="41"/>
      <c r="B6" s="42" t="s">
        <v>80</v>
      </c>
      <c r="C6" s="78">
        <v>3808.24941666667</v>
      </c>
      <c r="D6" s="78">
        <v>3624.2165833333297</v>
      </c>
      <c r="E6" s="78">
        <v>2977.2603</v>
      </c>
      <c r="F6" s="78">
        <v>2513.3721416666704</v>
      </c>
      <c r="G6" s="78">
        <v>3293.3745181818203</v>
      </c>
      <c r="H6" s="78">
        <v>3100.33305</v>
      </c>
      <c r="I6" s="78"/>
      <c r="J6" s="78"/>
      <c r="K6" s="78"/>
      <c r="L6" s="78"/>
      <c r="M6" s="78"/>
      <c r="N6" s="78"/>
      <c r="O6" s="78"/>
      <c r="P6" s="79"/>
      <c r="Q6" s="80"/>
    </row>
    <row r="7" spans="1:17" ht="12.75">
      <c r="A7" s="75" t="s">
        <v>22</v>
      </c>
      <c r="B7" s="26" t="s">
        <v>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63">
        <v>96.76304166666671</v>
      </c>
      <c r="O7" s="163">
        <v>104.960933333333</v>
      </c>
      <c r="P7" s="172">
        <v>118.249561538462</v>
      </c>
      <c r="Q7" s="80"/>
    </row>
    <row r="8" spans="1:17" ht="12.75">
      <c r="A8" s="41"/>
      <c r="B8" s="42" t="s">
        <v>23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163">
        <v>189.249191666667</v>
      </c>
      <c r="O8" s="163">
        <v>205.282583333333</v>
      </c>
      <c r="P8" s="172">
        <v>231.2725</v>
      </c>
      <c r="Q8" s="80"/>
    </row>
    <row r="9" spans="1:17" ht="12.75">
      <c r="A9" s="75" t="s">
        <v>81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76">
        <v>82.4006555555556</v>
      </c>
      <c r="L9" s="76">
        <v>78.7074916666667</v>
      </c>
      <c r="M9" s="76">
        <v>84.17900909090909</v>
      </c>
      <c r="N9" s="76">
        <v>99.0107083333333</v>
      </c>
      <c r="O9" s="76">
        <v>109.9846</v>
      </c>
      <c r="P9" s="77">
        <v>104.157376923077</v>
      </c>
      <c r="Q9" s="93"/>
    </row>
    <row r="10" spans="1:17" ht="12.75">
      <c r="A10" s="41"/>
      <c r="B10" s="42" t="s">
        <v>9</v>
      </c>
      <c r="C10" s="42"/>
      <c r="D10" s="42"/>
      <c r="E10" s="42"/>
      <c r="F10" s="42"/>
      <c r="G10" s="42"/>
      <c r="H10" s="42"/>
      <c r="I10" s="42"/>
      <c r="J10" s="42"/>
      <c r="K10" s="91">
        <v>2585.0546</v>
      </c>
      <c r="L10" s="81">
        <v>2331.72146666667</v>
      </c>
      <c r="M10" s="81">
        <v>2381.7118454545503</v>
      </c>
      <c r="N10" s="81">
        <v>2738.161175</v>
      </c>
      <c r="O10" s="81">
        <v>2750.7938833333296</v>
      </c>
      <c r="P10" s="82">
        <v>2751.28673846154</v>
      </c>
      <c r="Q10" s="162"/>
    </row>
    <row r="11" spans="1:17" ht="12.75">
      <c r="A11" s="75" t="s">
        <v>82</v>
      </c>
      <c r="B11" s="26" t="s">
        <v>8</v>
      </c>
      <c r="C11" s="83">
        <v>155.9590458333335</v>
      </c>
      <c r="D11" s="83">
        <v>140.662275</v>
      </c>
      <c r="E11" s="83">
        <v>137.7435</v>
      </c>
      <c r="F11" s="83">
        <v>129.441358333333</v>
      </c>
      <c r="G11" s="83">
        <v>144.605763636364</v>
      </c>
      <c r="H11" s="83">
        <v>153.393883333333</v>
      </c>
      <c r="I11" s="83">
        <v>155.394233333333</v>
      </c>
      <c r="J11" s="83">
        <v>144.747841666667</v>
      </c>
      <c r="K11" s="83">
        <v>136.01431538461503</v>
      </c>
      <c r="L11" s="83">
        <v>132.886108333333</v>
      </c>
      <c r="M11" s="83">
        <v>136.616427272727</v>
      </c>
      <c r="N11" s="83">
        <v>142.343933333333</v>
      </c>
      <c r="O11" s="83">
        <v>158.47140000000002</v>
      </c>
      <c r="P11" s="84">
        <v>173.0832</v>
      </c>
      <c r="Q11" s="163"/>
    </row>
    <row r="12" spans="1:17" ht="12.75">
      <c r="A12" s="41"/>
      <c r="B12" s="42" t="s">
        <v>10</v>
      </c>
      <c r="C12" s="78">
        <v>1169.688620833335</v>
      </c>
      <c r="D12" s="78">
        <v>1057.96425</v>
      </c>
      <c r="E12" s="78">
        <v>1039.93844615385</v>
      </c>
      <c r="F12" s="78">
        <v>962.502008333333</v>
      </c>
      <c r="G12" s="78">
        <v>1078.00783636364</v>
      </c>
      <c r="H12" s="78">
        <v>1143.11828333333</v>
      </c>
      <c r="I12" s="78">
        <v>1154.6681</v>
      </c>
      <c r="J12" s="78">
        <v>1075.5683333333302</v>
      </c>
      <c r="K12" s="78">
        <v>1011.97436153846</v>
      </c>
      <c r="L12" s="78">
        <v>990.4666666666672</v>
      </c>
      <c r="M12" s="78">
        <v>1019</v>
      </c>
      <c r="N12" s="78">
        <v>1060.6</v>
      </c>
      <c r="O12" s="78">
        <v>1181.55</v>
      </c>
      <c r="P12" s="79">
        <v>1288.76923076923</v>
      </c>
      <c r="Q12" s="80"/>
    </row>
    <row r="13" spans="1:17" ht="12.75">
      <c r="A13" s="75" t="s">
        <v>83</v>
      </c>
      <c r="B13" s="26" t="s">
        <v>8</v>
      </c>
      <c r="C13" s="76">
        <v>107.73639166666699</v>
      </c>
      <c r="D13" s="76">
        <v>93.0072333333333</v>
      </c>
      <c r="E13" s="76">
        <v>79.6332769230769</v>
      </c>
      <c r="F13" s="76">
        <v>74.223275</v>
      </c>
      <c r="G13" s="76">
        <v>95.91662727272728</v>
      </c>
      <c r="H13" s="76">
        <v>90.2782833333333</v>
      </c>
      <c r="I13" s="76">
        <v>91.0847333333333</v>
      </c>
      <c r="J13" s="76">
        <v>116.000075</v>
      </c>
      <c r="K13" s="76">
        <v>75.71535384615379</v>
      </c>
      <c r="L13" s="76">
        <v>76.6985083333333</v>
      </c>
      <c r="M13" s="76">
        <v>86.02461818181818</v>
      </c>
      <c r="N13" s="76">
        <v>101.5785</v>
      </c>
      <c r="O13" s="76">
        <v>98.662925</v>
      </c>
      <c r="P13" s="77">
        <v>121.11514615384601</v>
      </c>
      <c r="Q13" s="93"/>
    </row>
    <row r="14" spans="1:17" ht="12.75">
      <c r="A14" s="41"/>
      <c r="B14" s="42" t="s">
        <v>84</v>
      </c>
      <c r="C14" s="87">
        <v>206.312725</v>
      </c>
      <c r="D14" s="87">
        <v>182.999866666667</v>
      </c>
      <c r="E14" s="87">
        <v>156.760607692308</v>
      </c>
      <c r="F14" s="87">
        <v>145.168141666667</v>
      </c>
      <c r="G14" s="87">
        <v>187.59664545454498</v>
      </c>
      <c r="H14" s="87">
        <v>176.568966666667</v>
      </c>
      <c r="I14" s="42"/>
      <c r="J14" s="42"/>
      <c r="K14" s="42"/>
      <c r="L14" s="42"/>
      <c r="M14" s="42"/>
      <c r="N14" s="42"/>
      <c r="O14" s="42"/>
      <c r="P14" s="43"/>
      <c r="Q14" s="29"/>
    </row>
    <row r="15" spans="1:17" ht="12.75">
      <c r="A15" s="75" t="s">
        <v>85</v>
      </c>
      <c r="B15" s="26" t="s">
        <v>8</v>
      </c>
      <c r="C15" s="26"/>
      <c r="D15" s="26"/>
      <c r="E15" s="26"/>
      <c r="F15" s="26"/>
      <c r="G15" s="26"/>
      <c r="H15" s="26"/>
      <c r="I15" s="26"/>
      <c r="J15" s="26"/>
      <c r="K15" s="76">
        <v>75.73994444444439</v>
      </c>
      <c r="L15" s="76">
        <v>78.1813333333333</v>
      </c>
      <c r="M15" s="76">
        <v>87.21197272727271</v>
      </c>
      <c r="N15" s="76">
        <v>93.8659083333333</v>
      </c>
      <c r="O15" s="76">
        <v>118.729583333333</v>
      </c>
      <c r="P15" s="77">
        <v>103.116569230769</v>
      </c>
      <c r="Q15" s="93"/>
    </row>
    <row r="16" spans="1:17" ht="12.75">
      <c r="A16" s="41"/>
      <c r="B16" s="42" t="s">
        <v>11</v>
      </c>
      <c r="C16" s="78"/>
      <c r="D16" s="78"/>
      <c r="E16" s="78"/>
      <c r="F16" s="78"/>
      <c r="G16" s="78"/>
      <c r="H16" s="78"/>
      <c r="I16" s="78"/>
      <c r="J16" s="78"/>
      <c r="K16" s="81">
        <v>1185.0724888888901</v>
      </c>
      <c r="L16" s="81">
        <v>1223.2720416666702</v>
      </c>
      <c r="M16" s="81">
        <v>1364.5710454545501</v>
      </c>
      <c r="N16" s="81">
        <v>1468.6825583333302</v>
      </c>
      <c r="O16" s="81">
        <v>1857.71395</v>
      </c>
      <c r="P16" s="82">
        <v>1613.42385384615</v>
      </c>
      <c r="Q16" s="162"/>
    </row>
    <row r="17" spans="1:17" ht="12.75">
      <c r="A17" s="75" t="s">
        <v>86</v>
      </c>
      <c r="B17" s="26" t="s">
        <v>8</v>
      </c>
      <c r="C17" s="76">
        <v>117.33864166666699</v>
      </c>
      <c r="D17" s="76">
        <v>115.5004</v>
      </c>
      <c r="E17" s="76">
        <v>110.79266923076901</v>
      </c>
      <c r="F17" s="76">
        <v>111.872691666667</v>
      </c>
      <c r="G17" s="76">
        <v>108.939236363636</v>
      </c>
      <c r="H17" s="76">
        <v>104.35995</v>
      </c>
      <c r="I17" s="76">
        <v>99.9274833333333</v>
      </c>
      <c r="J17" s="76">
        <v>101.316025</v>
      </c>
      <c r="K17" s="76">
        <v>108.879161538462</v>
      </c>
      <c r="L17" s="76">
        <v>104.953</v>
      </c>
      <c r="M17" s="76">
        <v>102.872236363636</v>
      </c>
      <c r="N17" s="76">
        <v>117.82804166666699</v>
      </c>
      <c r="O17" s="76">
        <v>132.470525</v>
      </c>
      <c r="P17" s="77">
        <v>136.168230769231</v>
      </c>
      <c r="Q17" s="93"/>
    </row>
    <row r="18" spans="1:17" ht="12.75">
      <c r="A18" s="41"/>
      <c r="B18" s="42" t="s">
        <v>87</v>
      </c>
      <c r="C18" s="78">
        <v>36581.6487416667</v>
      </c>
      <c r="D18" s="78">
        <v>36025.80645</v>
      </c>
      <c r="E18" s="78">
        <v>37142.1117</v>
      </c>
      <c r="F18" s="78">
        <v>36510.049241666704</v>
      </c>
      <c r="G18" s="78">
        <v>36716.7838090909</v>
      </c>
      <c r="H18" s="78">
        <v>35560.656275</v>
      </c>
      <c r="I18" s="78"/>
      <c r="J18" s="78"/>
      <c r="K18" s="78"/>
      <c r="L18" s="78"/>
      <c r="M18" s="78"/>
      <c r="N18" s="78"/>
      <c r="O18" s="78"/>
      <c r="P18" s="79"/>
      <c r="Q18" s="80"/>
    </row>
    <row r="19" spans="1:17" ht="12.75">
      <c r="A19" s="75" t="s">
        <v>88</v>
      </c>
      <c r="B19" s="26" t="s">
        <v>8</v>
      </c>
      <c r="C19" s="76">
        <v>125.30923333333351</v>
      </c>
      <c r="D19" s="76">
        <v>117.07245</v>
      </c>
      <c r="E19" s="76">
        <v>98.6148384615385</v>
      </c>
      <c r="F19" s="76">
        <v>65.507325</v>
      </c>
      <c r="G19" s="76">
        <v>83.33182727272728</v>
      </c>
      <c r="H19" s="76">
        <v>73.3310333333333</v>
      </c>
      <c r="I19" s="76">
        <v>71.1593916666667</v>
      </c>
      <c r="J19" s="76">
        <v>87.48389166666671</v>
      </c>
      <c r="K19" s="76">
        <v>61.124376923076895</v>
      </c>
      <c r="L19" s="76">
        <v>66.26205</v>
      </c>
      <c r="M19" s="76">
        <v>80.5795090909091</v>
      </c>
      <c r="N19" s="76">
        <v>101.316641666667</v>
      </c>
      <c r="O19" s="76">
        <v>103.109166666667</v>
      </c>
      <c r="P19" s="77">
        <v>110.322976923077</v>
      </c>
      <c r="Q19" s="93"/>
    </row>
    <row r="20" spans="1:17" ht="12.75">
      <c r="A20" s="41"/>
      <c r="B20" s="42" t="s">
        <v>89</v>
      </c>
      <c r="C20" s="81">
        <v>20700.83241666665</v>
      </c>
      <c r="D20" s="81">
        <v>19458.008516666698</v>
      </c>
      <c r="E20" s="81">
        <v>16560.5797307692</v>
      </c>
      <c r="F20" s="81">
        <v>10899.5019583333</v>
      </c>
      <c r="G20" s="81">
        <v>13865.2485090909</v>
      </c>
      <c r="H20" s="81">
        <v>12201.2571916667</v>
      </c>
      <c r="I20" s="42"/>
      <c r="J20" s="42"/>
      <c r="K20" s="42"/>
      <c r="L20" s="85"/>
      <c r="M20" s="85"/>
      <c r="N20" s="85"/>
      <c r="O20" s="85"/>
      <c r="P20" s="86"/>
      <c r="Q20" s="163"/>
    </row>
    <row r="21" spans="1:17" ht="12.75">
      <c r="A21" s="75" t="s">
        <v>90</v>
      </c>
      <c r="B21" s="26" t="s">
        <v>8</v>
      </c>
      <c r="C21" s="83">
        <v>96.4565916666667</v>
      </c>
      <c r="D21" s="83">
        <v>88.2509333333333</v>
      </c>
      <c r="E21" s="83">
        <v>72.1019230769231</v>
      </c>
      <c r="F21" s="83">
        <v>65.19006666666671</v>
      </c>
      <c r="G21" s="83">
        <v>92.4632</v>
      </c>
      <c r="H21" s="83">
        <v>85.4861833333333</v>
      </c>
      <c r="I21" s="83">
        <v>84.15174999999999</v>
      </c>
      <c r="J21" s="83">
        <v>103.036716666667</v>
      </c>
      <c r="K21" s="83">
        <v>73.10688461538459</v>
      </c>
      <c r="L21" s="83">
        <v>75.7862583333333</v>
      </c>
      <c r="M21" s="83">
        <v>84.68990000000001</v>
      </c>
      <c r="N21" s="83">
        <v>101.43910000000001</v>
      </c>
      <c r="O21" s="83">
        <v>100.24314166666699</v>
      </c>
      <c r="P21" s="84">
        <v>111.876746153846</v>
      </c>
      <c r="Q21" s="163"/>
    </row>
    <row r="22" spans="1:17" ht="12.75">
      <c r="A22" s="41"/>
      <c r="B22" s="42" t="s">
        <v>91</v>
      </c>
      <c r="C22" s="85">
        <v>637.5986166666671</v>
      </c>
      <c r="D22" s="85">
        <v>586.574208333333</v>
      </c>
      <c r="E22" s="85">
        <v>481.553446153846</v>
      </c>
      <c r="F22" s="85">
        <v>427.6191</v>
      </c>
      <c r="G22" s="85">
        <v>606.5187818181821</v>
      </c>
      <c r="H22" s="85">
        <v>560.752608333333</v>
      </c>
      <c r="I22" s="78"/>
      <c r="J22" s="78"/>
      <c r="K22" s="78"/>
      <c r="L22" s="78"/>
      <c r="M22" s="78"/>
      <c r="N22" s="78"/>
      <c r="O22" s="78"/>
      <c r="P22" s="79"/>
      <c r="Q22" s="80"/>
    </row>
    <row r="23" spans="1:17" ht="12.75">
      <c r="A23" s="75" t="s">
        <v>92</v>
      </c>
      <c r="B23" s="26" t="s">
        <v>8</v>
      </c>
      <c r="C23" s="76">
        <v>108.009791666667</v>
      </c>
      <c r="D23" s="76">
        <v>112.27159166666699</v>
      </c>
      <c r="E23" s="76">
        <v>107.45737692307699</v>
      </c>
      <c r="F23" s="76">
        <v>118.358825</v>
      </c>
      <c r="G23" s="76">
        <v>134.546009090909</v>
      </c>
      <c r="H23" s="76">
        <v>135</v>
      </c>
      <c r="I23" s="76">
        <v>135.740641666667</v>
      </c>
      <c r="J23" s="76">
        <v>138.279091666667</v>
      </c>
      <c r="K23" s="76">
        <v>144.77711538461503</v>
      </c>
      <c r="L23" s="76">
        <v>124.88834166666699</v>
      </c>
      <c r="M23" s="76">
        <v>116.863590909091</v>
      </c>
      <c r="N23" s="76">
        <v>136.354216666667</v>
      </c>
      <c r="O23" s="76">
        <v>149.846091666667</v>
      </c>
      <c r="P23" s="77">
        <v>142.652453846154</v>
      </c>
      <c r="Q23" s="93"/>
    </row>
    <row r="24" spans="1:17" ht="12.75">
      <c r="A24" s="41"/>
      <c r="B24" s="42" t="s">
        <v>93</v>
      </c>
      <c r="C24" s="87">
        <v>89.3214083333333</v>
      </c>
      <c r="D24" s="87">
        <v>85.7976</v>
      </c>
      <c r="E24" s="87">
        <v>85.3083461538462</v>
      </c>
      <c r="F24" s="87">
        <v>93.2150666666667</v>
      </c>
      <c r="G24" s="87">
        <v>105.963563636364</v>
      </c>
      <c r="H24" s="87">
        <v>106.3211</v>
      </c>
      <c r="I24" s="42"/>
      <c r="J24" s="42"/>
      <c r="K24" s="42"/>
      <c r="L24" s="42"/>
      <c r="M24" s="42"/>
      <c r="N24" s="42"/>
      <c r="O24" s="42"/>
      <c r="P24" s="43"/>
      <c r="Q24" s="29"/>
    </row>
    <row r="25" spans="1:17" ht="12.75">
      <c r="A25" s="75" t="s">
        <v>94</v>
      </c>
      <c r="B25" s="26" t="s">
        <v>8</v>
      </c>
      <c r="C25" s="76">
        <v>112.228791666667</v>
      </c>
      <c r="D25" s="76">
        <v>107.320833333333</v>
      </c>
      <c r="E25" s="76">
        <v>103.519415384615</v>
      </c>
      <c r="F25" s="76">
        <v>96.72295</v>
      </c>
      <c r="G25" s="76">
        <v>125.544109090909</v>
      </c>
      <c r="H25" s="76">
        <v>119.836558333333</v>
      </c>
      <c r="I25" s="76">
        <v>123.82775833333301</v>
      </c>
      <c r="J25" s="76">
        <v>133.474633333333</v>
      </c>
      <c r="K25" s="76">
        <v>117.269884615385</v>
      </c>
      <c r="L25" s="76">
        <v>119.741666666667</v>
      </c>
      <c r="M25" s="76">
        <v>135.02100909090902</v>
      </c>
      <c r="N25" s="76">
        <v>152.441366666667</v>
      </c>
      <c r="O25" s="76">
        <v>157.210033333333</v>
      </c>
      <c r="P25" s="77">
        <v>168.42326153846201</v>
      </c>
      <c r="Q25" s="93"/>
    </row>
    <row r="26" spans="1:17" ht="12.75">
      <c r="A26" s="41"/>
      <c r="B26" s="42" t="s">
        <v>95</v>
      </c>
      <c r="C26" s="78">
        <v>229240.479558333</v>
      </c>
      <c r="D26" s="78">
        <v>211843.781041667</v>
      </c>
      <c r="E26" s="78">
        <v>204022.811461538</v>
      </c>
      <c r="F26" s="78">
        <v>187281.60779166702</v>
      </c>
      <c r="G26" s="78">
        <v>243087.29278181802</v>
      </c>
      <c r="H26" s="78">
        <v>232035.92295</v>
      </c>
      <c r="I26" s="78"/>
      <c r="J26" s="78"/>
      <c r="K26" s="78"/>
      <c r="L26" s="78"/>
      <c r="M26" s="85"/>
      <c r="N26" s="85"/>
      <c r="O26" s="85"/>
      <c r="P26" s="86"/>
      <c r="Q26" s="163"/>
    </row>
    <row r="27" spans="1:17" ht="12.75">
      <c r="A27" s="75" t="s">
        <v>104</v>
      </c>
      <c r="B27" s="26" t="s">
        <v>8</v>
      </c>
      <c r="C27" s="26"/>
      <c r="D27" s="26"/>
      <c r="E27" s="26"/>
      <c r="F27" s="26"/>
      <c r="G27" s="26"/>
      <c r="H27" s="26"/>
      <c r="I27" s="26"/>
      <c r="J27" s="26"/>
      <c r="K27" s="76">
        <v>125.0965</v>
      </c>
      <c r="L27" s="76">
        <v>120.871816666667</v>
      </c>
      <c r="M27" s="76">
        <v>116.25083636363601</v>
      </c>
      <c r="N27" s="76">
        <v>133.107733333333</v>
      </c>
      <c r="O27" s="76">
        <v>169.493625</v>
      </c>
      <c r="P27" s="77">
        <v>173.443638461538</v>
      </c>
      <c r="Q27" s="93"/>
    </row>
    <row r="28" spans="1:17" ht="12.75">
      <c r="A28" s="41"/>
      <c r="B28" s="42" t="s">
        <v>12</v>
      </c>
      <c r="C28" s="42"/>
      <c r="D28" s="42"/>
      <c r="E28" s="42"/>
      <c r="F28" s="42"/>
      <c r="G28" s="42"/>
      <c r="H28" s="42"/>
      <c r="I28" s="42"/>
      <c r="J28" s="42"/>
      <c r="K28" s="87">
        <v>72.56852222222221</v>
      </c>
      <c r="L28" s="85">
        <v>69.6553833333333</v>
      </c>
      <c r="M28" s="85">
        <v>66.9548545454545</v>
      </c>
      <c r="N28" s="85">
        <v>77.33675833333331</v>
      </c>
      <c r="O28" s="85"/>
      <c r="P28" s="86"/>
      <c r="Q28" s="163"/>
    </row>
    <row r="29" spans="1:17" ht="12.75">
      <c r="A29" s="75" t="s">
        <v>96</v>
      </c>
      <c r="B29" s="26" t="s">
        <v>8</v>
      </c>
      <c r="C29" s="26"/>
      <c r="D29" s="26"/>
      <c r="E29" s="26"/>
      <c r="F29" s="26"/>
      <c r="G29" s="26"/>
      <c r="H29" s="26"/>
      <c r="I29" s="26"/>
      <c r="J29" s="26"/>
      <c r="K29" s="76">
        <v>85.68321111111109</v>
      </c>
      <c r="L29" s="76">
        <v>88.6857083333333</v>
      </c>
      <c r="M29" s="76">
        <v>96.4916727272727</v>
      </c>
      <c r="N29" s="76">
        <v>106.271108333333</v>
      </c>
      <c r="O29" s="76">
        <v>132.487216666667</v>
      </c>
      <c r="P29" s="77">
        <v>133.273784615385</v>
      </c>
      <c r="Q29" s="93"/>
    </row>
    <row r="30" spans="1:17" ht="12.75">
      <c r="A30" s="41"/>
      <c r="B30" s="42" t="s">
        <v>13</v>
      </c>
      <c r="C30" s="78"/>
      <c r="D30" s="78"/>
      <c r="E30" s="78"/>
      <c r="F30" s="78"/>
      <c r="G30" s="78"/>
      <c r="H30" s="78"/>
      <c r="I30" s="78"/>
      <c r="J30" s="78"/>
      <c r="K30" s="85">
        <v>57.36602222222219</v>
      </c>
      <c r="L30" s="85">
        <v>61.7412333333333</v>
      </c>
      <c r="M30" s="85">
        <v>67.1842636363636</v>
      </c>
      <c r="N30" s="85">
        <v>74.3958333333333</v>
      </c>
      <c r="O30" s="85">
        <v>93.08475</v>
      </c>
      <c r="P30" s="86">
        <v>94.0882230769231</v>
      </c>
      <c r="Q30" s="163"/>
    </row>
    <row r="31" spans="1:17" ht="12.75">
      <c r="A31" s="75" t="s">
        <v>97</v>
      </c>
      <c r="B31" s="26" t="s">
        <v>8</v>
      </c>
      <c r="C31" s="26"/>
      <c r="D31" s="26"/>
      <c r="E31" s="26"/>
      <c r="F31" s="26"/>
      <c r="G31" s="26"/>
      <c r="H31" s="26"/>
      <c r="I31" s="26"/>
      <c r="J31" s="26"/>
      <c r="K31" s="76">
        <v>70.6208222222222</v>
      </c>
      <c r="L31" s="76">
        <v>78.4902833333333</v>
      </c>
      <c r="M31" s="76">
        <v>82.3053727272727</v>
      </c>
      <c r="N31" s="76">
        <v>101.877816666667</v>
      </c>
      <c r="O31" s="76">
        <v>122.162183333333</v>
      </c>
      <c r="P31" s="77">
        <v>119.792184615385</v>
      </c>
      <c r="Q31" s="93"/>
    </row>
    <row r="32" spans="1:17" ht="12.75">
      <c r="A32" s="41"/>
      <c r="B32" s="42" t="s">
        <v>14</v>
      </c>
      <c r="C32" s="42"/>
      <c r="D32" s="42"/>
      <c r="E32" s="42"/>
      <c r="F32" s="42"/>
      <c r="G32" s="42"/>
      <c r="H32" s="42"/>
      <c r="I32" s="42"/>
      <c r="J32" s="42"/>
      <c r="K32" s="87">
        <v>243.839722222222</v>
      </c>
      <c r="L32" s="87">
        <v>271.01121666666705</v>
      </c>
      <c r="M32" s="85">
        <v>284.18397272727304</v>
      </c>
      <c r="N32" s="85">
        <v>351.76371666666705</v>
      </c>
      <c r="O32" s="85">
        <v>421.801658333333</v>
      </c>
      <c r="P32" s="86">
        <v>413.618453846154</v>
      </c>
      <c r="Q32" s="163"/>
    </row>
    <row r="33" spans="1:17" ht="12.75">
      <c r="A33" s="75" t="s">
        <v>98</v>
      </c>
      <c r="B33" s="26" t="s">
        <v>8</v>
      </c>
      <c r="C33" s="83"/>
      <c r="D33" s="83"/>
      <c r="E33" s="83"/>
      <c r="F33" s="83"/>
      <c r="G33" s="26"/>
      <c r="H33" s="26"/>
      <c r="I33" s="26"/>
      <c r="J33" s="26"/>
      <c r="K33" s="76">
        <v>102.980388888889</v>
      </c>
      <c r="L33" s="76">
        <v>94.38432499999999</v>
      </c>
      <c r="M33" s="76">
        <v>96.05098181818178</v>
      </c>
      <c r="N33" s="76">
        <v>109.568508333333</v>
      </c>
      <c r="O33" s="76">
        <v>117.97574166666699</v>
      </c>
      <c r="P33" s="77">
        <v>114.856330769231</v>
      </c>
      <c r="Q33" s="93"/>
    </row>
    <row r="34" spans="1:17" ht="12.75">
      <c r="A34" s="41"/>
      <c r="B34" s="42" t="s">
        <v>15</v>
      </c>
      <c r="C34" s="78"/>
      <c r="D34" s="78"/>
      <c r="E34" s="78"/>
      <c r="F34" s="78"/>
      <c r="G34" s="78"/>
      <c r="H34" s="78"/>
      <c r="I34" s="78"/>
      <c r="J34" s="78"/>
      <c r="K34" s="78">
        <v>25598.464733333298</v>
      </c>
      <c r="L34" s="78">
        <v>23443.6041666667</v>
      </c>
      <c r="M34" s="78">
        <v>25445.5175363636</v>
      </c>
      <c r="N34" s="78">
        <v>27538.817175</v>
      </c>
      <c r="O34" s="78">
        <v>29692.69265</v>
      </c>
      <c r="P34" s="79">
        <v>32052.8966692308</v>
      </c>
      <c r="Q34" s="80"/>
    </row>
    <row r="35" spans="1:26" ht="12.75">
      <c r="A35" s="75" t="s">
        <v>99</v>
      </c>
      <c r="B35" s="26" t="s">
        <v>8</v>
      </c>
      <c r="C35" s="26"/>
      <c r="D35" s="26"/>
      <c r="E35" s="26"/>
      <c r="F35" s="26"/>
      <c r="G35" s="26"/>
      <c r="H35" s="26"/>
      <c r="I35" s="26"/>
      <c r="J35" s="26"/>
      <c r="K35" s="76">
        <v>80.7503777777778</v>
      </c>
      <c r="L35" s="76">
        <v>82.31415</v>
      </c>
      <c r="M35" s="76">
        <v>87.35204545454549</v>
      </c>
      <c r="N35" s="76">
        <v>85.549525</v>
      </c>
      <c r="O35" s="76">
        <v>95.2125083333333</v>
      </c>
      <c r="P35" s="77">
        <v>99.58578461538458</v>
      </c>
      <c r="Q35" s="93"/>
      <c r="S35" s="211" t="s">
        <v>132</v>
      </c>
      <c r="T35" s="211"/>
      <c r="U35" s="211"/>
      <c r="V35" s="211"/>
      <c r="W35" s="211"/>
      <c r="X35" s="211"/>
      <c r="Y35" s="211"/>
      <c r="Z35" s="211"/>
    </row>
    <row r="36" spans="1:26" ht="12.75">
      <c r="A36" s="41"/>
      <c r="B36" s="42" t="s">
        <v>16</v>
      </c>
      <c r="C36" s="42"/>
      <c r="D36" s="42"/>
      <c r="E36" s="42"/>
      <c r="F36" s="42"/>
      <c r="G36" s="42"/>
      <c r="H36" s="42"/>
      <c r="I36" s="42"/>
      <c r="J36" s="42"/>
      <c r="K36" s="42">
        <v>34.595800000000004</v>
      </c>
      <c r="L36" s="87">
        <v>35.37085</v>
      </c>
      <c r="M36" s="87">
        <v>37.500227272727294</v>
      </c>
      <c r="N36" s="87">
        <v>36.576072727272695</v>
      </c>
      <c r="O36" s="87"/>
      <c r="P36" s="88"/>
      <c r="Q36" s="93"/>
      <c r="S36" s="211"/>
      <c r="T36" s="211"/>
      <c r="U36" s="211"/>
      <c r="V36" s="211"/>
      <c r="W36" s="211"/>
      <c r="X36" s="211"/>
      <c r="Y36" s="211"/>
      <c r="Z36" s="211"/>
    </row>
    <row r="37" spans="1:17" ht="12.75">
      <c r="A37" s="75" t="s">
        <v>100</v>
      </c>
      <c r="B37" s="26" t="s">
        <v>8</v>
      </c>
      <c r="C37" s="76">
        <v>98.77860000000001</v>
      </c>
      <c r="D37" s="76">
        <v>85.7348833333333</v>
      </c>
      <c r="E37" s="76">
        <v>72.2389230769231</v>
      </c>
      <c r="F37" s="76">
        <v>63.947575</v>
      </c>
      <c r="G37" s="76">
        <v>87.7727909090909</v>
      </c>
      <c r="H37" s="76">
        <v>82.05817499999999</v>
      </c>
      <c r="I37" s="76">
        <v>81.0966916666667</v>
      </c>
      <c r="J37" s="76">
        <v>113.03936666666701</v>
      </c>
      <c r="K37" s="76">
        <v>69.60773076923081</v>
      </c>
      <c r="L37" s="76">
        <v>71.95</v>
      </c>
      <c r="M37" s="76">
        <v>86.37788181818179</v>
      </c>
      <c r="N37" s="76">
        <v>93.9291083333333</v>
      </c>
      <c r="O37" s="76">
        <v>79.27125833333331</v>
      </c>
      <c r="P37" s="77">
        <v>82.3734</v>
      </c>
      <c r="Q37" s="93"/>
    </row>
    <row r="38" spans="1:20" ht="14.25">
      <c r="A38" s="41"/>
      <c r="B38" s="42" t="s">
        <v>101</v>
      </c>
      <c r="C38" s="87">
        <v>212.20408333333302</v>
      </c>
      <c r="D38" s="87">
        <v>189.779116666667</v>
      </c>
      <c r="E38" s="87">
        <v>161.287823076923</v>
      </c>
      <c r="F38" s="87">
        <v>140.922</v>
      </c>
      <c r="G38" s="87">
        <v>193.425754545455</v>
      </c>
      <c r="H38" s="87">
        <v>180.832408333333</v>
      </c>
      <c r="I38" s="87"/>
      <c r="J38" s="87"/>
      <c r="K38" s="87"/>
      <c r="L38" s="87"/>
      <c r="M38" s="87"/>
      <c r="N38" s="87"/>
      <c r="O38" s="87"/>
      <c r="P38" s="88"/>
      <c r="Q38" s="93"/>
      <c r="S38" s="107">
        <v>1</v>
      </c>
      <c r="T38" s="109" t="s">
        <v>133</v>
      </c>
    </row>
    <row r="39" spans="1:20" ht="14.25">
      <c r="A39" s="75" t="s">
        <v>102</v>
      </c>
      <c r="B39" s="26" t="s">
        <v>8</v>
      </c>
      <c r="C39" s="76">
        <v>109.16810000000001</v>
      </c>
      <c r="D39" s="76">
        <v>96.04916666666671</v>
      </c>
      <c r="E39" s="76">
        <v>82.37975384615379</v>
      </c>
      <c r="F39" s="76">
        <v>78.337575</v>
      </c>
      <c r="G39" s="76">
        <v>95.47346363636359</v>
      </c>
      <c r="H39" s="76">
        <v>91.0605083333333</v>
      </c>
      <c r="I39" s="76">
        <v>93.45802499999999</v>
      </c>
      <c r="J39" s="76">
        <v>107.507591666667</v>
      </c>
      <c r="K39" s="76">
        <v>90.30248461538459</v>
      </c>
      <c r="L39" s="76">
        <v>84.2558333333333</v>
      </c>
      <c r="M39" s="76">
        <v>91.8605181818182</v>
      </c>
      <c r="N39" s="76">
        <v>100.394</v>
      </c>
      <c r="O39" s="76">
        <v>102.217983333333</v>
      </c>
      <c r="P39" s="77">
        <v>163.969430769231</v>
      </c>
      <c r="Q39" s="93"/>
      <c r="S39" s="108">
        <v>2</v>
      </c>
      <c r="T39" s="109" t="s">
        <v>137</v>
      </c>
    </row>
    <row r="40" spans="1:20" ht="14.25">
      <c r="A40" s="41"/>
      <c r="B40" s="42" t="s">
        <v>103</v>
      </c>
      <c r="C40" s="91">
        <v>1470.6536</v>
      </c>
      <c r="D40" s="91">
        <v>1329.9969166666701</v>
      </c>
      <c r="E40" s="91">
        <v>1148.2152230769202</v>
      </c>
      <c r="F40" s="91">
        <v>1077.948775</v>
      </c>
      <c r="G40" s="91">
        <v>1313.74339090909</v>
      </c>
      <c r="H40" s="91">
        <v>1253.02004166667</v>
      </c>
      <c r="I40" s="87"/>
      <c r="J40" s="87"/>
      <c r="K40" s="87"/>
      <c r="L40" s="87"/>
      <c r="M40" s="87"/>
      <c r="N40" s="87"/>
      <c r="O40" s="87"/>
      <c r="P40" s="88"/>
      <c r="Q40" s="93"/>
      <c r="S40" s="107">
        <v>3</v>
      </c>
      <c r="T40" s="109" t="s">
        <v>134</v>
      </c>
    </row>
    <row r="41" spans="1:20" ht="14.25">
      <c r="A41" s="75" t="s">
        <v>105</v>
      </c>
      <c r="B41" s="26" t="s">
        <v>8</v>
      </c>
      <c r="C41" s="83"/>
      <c r="D41" s="83"/>
      <c r="E41" s="83"/>
      <c r="F41" s="83"/>
      <c r="G41" s="26"/>
      <c r="H41" s="26"/>
      <c r="I41" s="26"/>
      <c r="J41" s="26"/>
      <c r="K41" s="76">
        <v>74.38384444444439</v>
      </c>
      <c r="L41" s="76">
        <v>84.4014333333333</v>
      </c>
      <c r="M41" s="76">
        <v>93.00196363636358</v>
      </c>
      <c r="N41" s="76">
        <v>107.494783333333</v>
      </c>
      <c r="O41" s="76">
        <v>119.535016666667</v>
      </c>
      <c r="P41" s="77">
        <v>117.48921538461501</v>
      </c>
      <c r="Q41" s="93"/>
      <c r="S41" s="108">
        <v>4</v>
      </c>
      <c r="T41" s="109" t="s">
        <v>138</v>
      </c>
    </row>
    <row r="42" spans="1:28" ht="14.25">
      <c r="A42" s="41"/>
      <c r="B42" s="42" t="s">
        <v>17</v>
      </c>
      <c r="C42" s="78"/>
      <c r="D42" s="78"/>
      <c r="E42" s="78"/>
      <c r="F42" s="78"/>
      <c r="G42" s="78"/>
      <c r="H42" s="78"/>
      <c r="I42" s="78"/>
      <c r="J42" s="78"/>
      <c r="K42" s="81">
        <v>324.865266666667</v>
      </c>
      <c r="L42" s="81">
        <v>336.879358333333</v>
      </c>
      <c r="M42" s="81">
        <v>362.278318181818</v>
      </c>
      <c r="N42" s="81">
        <v>405.75685</v>
      </c>
      <c r="O42" s="81">
        <v>419.731983333333</v>
      </c>
      <c r="P42" s="82">
        <v>504.864046153846</v>
      </c>
      <c r="Q42" s="162"/>
      <c r="S42" s="108">
        <v>5</v>
      </c>
      <c r="T42" s="109" t="s">
        <v>136</v>
      </c>
      <c r="AB42" s="109" t="s">
        <v>143</v>
      </c>
    </row>
    <row r="43" spans="1:20" ht="14.25">
      <c r="A43" s="75" t="s">
        <v>106</v>
      </c>
      <c r="B43" s="26" t="s">
        <v>8</v>
      </c>
      <c r="C43" s="76">
        <v>108.669733333333</v>
      </c>
      <c r="D43" s="76">
        <v>94.1769083333333</v>
      </c>
      <c r="E43" s="76">
        <v>83.6969076923077</v>
      </c>
      <c r="F43" s="76">
        <v>74.4626166666667</v>
      </c>
      <c r="G43" s="76">
        <v>93.1772909090909</v>
      </c>
      <c r="H43" s="76">
        <v>88.1749583333333</v>
      </c>
      <c r="I43" s="76">
        <v>88.97030000000001</v>
      </c>
      <c r="J43" s="76">
        <v>99.34837499999999</v>
      </c>
      <c r="K43" s="76">
        <v>73.1526384615385</v>
      </c>
      <c r="L43" s="76">
        <v>73.3992083333333</v>
      </c>
      <c r="M43" s="76">
        <v>86.64246363636359</v>
      </c>
      <c r="N43" s="76">
        <v>103.86675</v>
      </c>
      <c r="O43" s="76">
        <v>102.0809</v>
      </c>
      <c r="P43" s="77">
        <v>110.302869230769</v>
      </c>
      <c r="Q43" s="93"/>
      <c r="S43" s="108">
        <v>6</v>
      </c>
      <c r="T43" s="109" t="s">
        <v>135</v>
      </c>
    </row>
    <row r="44" spans="1:17" ht="12.75">
      <c r="A44" s="41"/>
      <c r="B44" s="42" t="s">
        <v>107</v>
      </c>
      <c r="C44" s="78">
        <v>21538.539916666698</v>
      </c>
      <c r="D44" s="78">
        <v>18756.141675</v>
      </c>
      <c r="E44" s="78">
        <v>16958.7243923077</v>
      </c>
      <c r="F44" s="78">
        <v>14928.4191833333</v>
      </c>
      <c r="G44" s="78">
        <v>18680.3692909091</v>
      </c>
      <c r="H44" s="78">
        <v>17677.4875416667</v>
      </c>
      <c r="I44" s="42"/>
      <c r="J44" s="42"/>
      <c r="K44" s="42"/>
      <c r="L44" s="42"/>
      <c r="M44" s="42"/>
      <c r="N44" s="42"/>
      <c r="O44" s="42"/>
      <c r="P44" s="43"/>
      <c r="Q44" s="29"/>
    </row>
    <row r="45" spans="1:17" ht="12.75">
      <c r="A45" s="32" t="s">
        <v>7</v>
      </c>
      <c r="B45" s="29" t="s">
        <v>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>
        <v>108.437025</v>
      </c>
      <c r="O45" s="93">
        <v>109.59355</v>
      </c>
      <c r="P45" s="89">
        <v>108.076292307692</v>
      </c>
      <c r="Q45" s="93"/>
    </row>
    <row r="46" spans="1:17" ht="12.75">
      <c r="A46" s="32"/>
      <c r="B46" s="29" t="s">
        <v>21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93">
        <v>363.069225</v>
      </c>
      <c r="O46" s="93">
        <v>404.24450833333304</v>
      </c>
      <c r="P46" s="89">
        <v>457.216238461538</v>
      </c>
      <c r="Q46" s="93"/>
    </row>
    <row r="47" spans="1:17" ht="12.75">
      <c r="A47" s="75" t="s">
        <v>108</v>
      </c>
      <c r="B47" s="26" t="s">
        <v>8</v>
      </c>
      <c r="C47" s="26"/>
      <c r="D47" s="26"/>
      <c r="E47" s="26"/>
      <c r="F47" s="26"/>
      <c r="G47" s="26"/>
      <c r="H47" s="26"/>
      <c r="I47" s="26"/>
      <c r="J47" s="26"/>
      <c r="K47" s="76">
        <v>131.011522222222</v>
      </c>
      <c r="L47" s="76">
        <v>119.630475</v>
      </c>
      <c r="M47" s="76">
        <v>117.35594545454501</v>
      </c>
      <c r="N47" s="76">
        <v>119.196116666667</v>
      </c>
      <c r="O47" s="76">
        <v>130.909416666667</v>
      </c>
      <c r="P47" s="77">
        <v>124.963476923077</v>
      </c>
      <c r="Q47" s="93"/>
    </row>
    <row r="48" spans="1:17" ht="12.75">
      <c r="A48" s="41"/>
      <c r="B48" s="42" t="s">
        <v>109</v>
      </c>
      <c r="C48" s="78"/>
      <c r="D48" s="78"/>
      <c r="E48" s="78"/>
      <c r="F48" s="78"/>
      <c r="G48" s="78"/>
      <c r="H48" s="78"/>
      <c r="I48" s="78"/>
      <c r="J48" s="78"/>
      <c r="K48" s="78">
        <v>31401.6445666667</v>
      </c>
      <c r="L48" s="78">
        <v>28657.513275</v>
      </c>
      <c r="M48" s="78">
        <v>28119.216963636398</v>
      </c>
      <c r="N48" s="78"/>
      <c r="O48" s="78"/>
      <c r="P48" s="79"/>
      <c r="Q48" s="80"/>
    </row>
    <row r="49" spans="1:17" ht="12.75">
      <c r="A49" s="75" t="s">
        <v>110</v>
      </c>
      <c r="B49" s="26" t="s">
        <v>8</v>
      </c>
      <c r="C49" s="26"/>
      <c r="D49" s="26"/>
      <c r="E49" s="26"/>
      <c r="F49" s="26"/>
      <c r="G49" s="26"/>
      <c r="H49" s="26"/>
      <c r="I49" s="26"/>
      <c r="J49" s="26"/>
      <c r="K49" s="26">
        <v>79.0175555555556</v>
      </c>
      <c r="L49" s="76">
        <v>74.39710000000001</v>
      </c>
      <c r="M49" s="76">
        <v>84.4160727272727</v>
      </c>
      <c r="N49" s="76">
        <v>99.02992499999999</v>
      </c>
      <c r="O49" s="76">
        <v>112.020916666667</v>
      </c>
      <c r="P49" s="77">
        <v>116.85613846153801</v>
      </c>
      <c r="Q49" s="93"/>
    </row>
    <row r="50" spans="1:17" ht="12.75">
      <c r="A50" s="41"/>
      <c r="B50" s="42" t="s">
        <v>18</v>
      </c>
      <c r="C50" s="78"/>
      <c r="D50" s="78"/>
      <c r="E50" s="78"/>
      <c r="F50" s="78"/>
      <c r="G50" s="78"/>
      <c r="H50" s="78"/>
      <c r="I50" s="78"/>
      <c r="J50" s="78"/>
      <c r="K50" s="78">
        <v>3136.36697777778</v>
      </c>
      <c r="L50" s="78">
        <v>2862.066775</v>
      </c>
      <c r="M50" s="78">
        <v>3131.6875090909098</v>
      </c>
      <c r="N50" s="78">
        <v>3342.73096666667</v>
      </c>
      <c r="O50" s="78">
        <v>3478.1173583333302</v>
      </c>
      <c r="P50" s="79"/>
      <c r="Q50" s="80"/>
    </row>
    <row r="51" spans="1:17" ht="12.75">
      <c r="A51" s="75" t="s">
        <v>111</v>
      </c>
      <c r="B51" s="26" t="s">
        <v>8</v>
      </c>
      <c r="C51" s="76">
        <v>121.006008333333</v>
      </c>
      <c r="D51" s="76">
        <v>98.5872416666667</v>
      </c>
      <c r="E51" s="76">
        <v>99.2092923076923</v>
      </c>
      <c r="F51" s="76">
        <v>127.912925</v>
      </c>
      <c r="G51" s="76">
        <v>129.81143636363603</v>
      </c>
      <c r="H51" s="76">
        <v>112.416475</v>
      </c>
      <c r="I51" s="76">
        <v>115.220375</v>
      </c>
      <c r="J51" s="76">
        <v>126.262633333333</v>
      </c>
      <c r="K51" s="76">
        <v>123.820061538462</v>
      </c>
      <c r="L51" s="76">
        <v>86.7508333333333</v>
      </c>
      <c r="M51" s="76">
        <v>78.35318181818178</v>
      </c>
      <c r="N51" s="76">
        <v>112.896108333333</v>
      </c>
      <c r="O51" s="76">
        <v>121.57714166666699</v>
      </c>
      <c r="P51" s="77">
        <v>114.241192307692</v>
      </c>
      <c r="Q51" s="93"/>
    </row>
    <row r="52" spans="1:17" ht="12.75">
      <c r="A52" s="41"/>
      <c r="B52" s="42" t="s">
        <v>112</v>
      </c>
      <c r="C52" s="87">
        <v>723.442441666667</v>
      </c>
      <c r="D52" s="87">
        <v>594.295008333333</v>
      </c>
      <c r="E52" s="87">
        <v>597.4486076923081</v>
      </c>
      <c r="F52" s="87">
        <v>760.5345</v>
      </c>
      <c r="G52" s="87">
        <v>771.823781818182</v>
      </c>
      <c r="H52" s="87">
        <v>668.397975</v>
      </c>
      <c r="I52" s="87"/>
      <c r="J52" s="87"/>
      <c r="K52" s="87"/>
      <c r="L52" s="85"/>
      <c r="M52" s="85"/>
      <c r="N52" s="85"/>
      <c r="O52" s="85"/>
      <c r="P52" s="86"/>
      <c r="Q52" s="163"/>
    </row>
    <row r="53" spans="1:17" ht="12.75">
      <c r="A53" s="75" t="s">
        <v>113</v>
      </c>
      <c r="B53" s="26" t="s">
        <v>8</v>
      </c>
      <c r="C53" s="83">
        <v>114.8679</v>
      </c>
      <c r="D53" s="83">
        <v>121</v>
      </c>
      <c r="E53" s="83">
        <v>118.116438461538</v>
      </c>
      <c r="F53" s="83">
        <v>113.810883333333</v>
      </c>
      <c r="G53" s="83">
        <v>119.015654545455</v>
      </c>
      <c r="H53" s="83">
        <v>124.163758333333</v>
      </c>
      <c r="I53" s="83">
        <v>129.417558333333</v>
      </c>
      <c r="J53" s="83">
        <v>144.818391666667</v>
      </c>
      <c r="K53" s="83">
        <v>142.80029230769202</v>
      </c>
      <c r="L53" s="83">
        <v>133.569483333333</v>
      </c>
      <c r="M53" s="83">
        <v>151.51251818181802</v>
      </c>
      <c r="N53" s="83">
        <v>163.834266666667</v>
      </c>
      <c r="O53" s="76">
        <v>186.412066666667</v>
      </c>
      <c r="P53" s="77">
        <v>170.066615384615</v>
      </c>
      <c r="Q53" s="93"/>
    </row>
    <row r="54" spans="1:17" ht="12.75">
      <c r="A54" s="41"/>
      <c r="B54" s="42" t="s">
        <v>19</v>
      </c>
      <c r="C54" s="78">
        <v>1011.4575833333301</v>
      </c>
      <c r="D54" s="78">
        <v>1062.6408916666703</v>
      </c>
      <c r="E54" s="78">
        <v>1054.0610000000001</v>
      </c>
      <c r="F54" s="78">
        <v>997.244158333333</v>
      </c>
      <c r="G54" s="78">
        <v>1003.36729090909</v>
      </c>
      <c r="H54" s="78">
        <v>1148.3128000000002</v>
      </c>
      <c r="I54" s="78">
        <v>1185.6436</v>
      </c>
      <c r="J54" s="78">
        <v>1320.9260000000002</v>
      </c>
      <c r="K54" s="78">
        <v>1302.4993769230803</v>
      </c>
      <c r="L54" s="78">
        <v>1242.1480666666703</v>
      </c>
      <c r="M54" s="78">
        <v>1400.6580090909101</v>
      </c>
      <c r="N54" s="78">
        <v>1515.3707083333302</v>
      </c>
      <c r="O54" s="78">
        <v>1790.26461666667</v>
      </c>
      <c r="P54" s="79">
        <v>1799.9537846153798</v>
      </c>
      <c r="Q54" s="80"/>
    </row>
    <row r="55" spans="1:17" ht="12.75">
      <c r="A55" s="75" t="s">
        <v>70</v>
      </c>
      <c r="B55" s="26" t="s">
        <v>8</v>
      </c>
      <c r="C55" s="76">
        <v>99.5852</v>
      </c>
      <c r="D55" s="76">
        <v>96.06166666666671</v>
      </c>
      <c r="E55" s="76">
        <v>88.92598461538459</v>
      </c>
      <c r="F55" s="76">
        <v>87.0816833333333</v>
      </c>
      <c r="G55" s="76">
        <v>100.792963636364</v>
      </c>
      <c r="H55" s="76">
        <v>106.713125</v>
      </c>
      <c r="I55" s="76">
        <v>106.410233333333</v>
      </c>
      <c r="J55" s="76">
        <v>105.308191666667</v>
      </c>
      <c r="K55" s="76">
        <v>106.843492307692</v>
      </c>
      <c r="L55" s="76">
        <v>100.00224166666699</v>
      </c>
      <c r="M55" s="76">
        <v>104.871472727273</v>
      </c>
      <c r="N55" s="76">
        <v>111.77454166666699</v>
      </c>
      <c r="O55" s="76">
        <v>116.24425833333301</v>
      </c>
      <c r="P55" s="77">
        <v>108.16923076923099</v>
      </c>
      <c r="Q55" s="93"/>
    </row>
    <row r="56" spans="1:17" ht="12.75">
      <c r="A56" s="41"/>
      <c r="B56" s="42" t="s">
        <v>20</v>
      </c>
      <c r="C56" s="87">
        <v>83.66135</v>
      </c>
      <c r="D56" s="87">
        <v>70.1133166666667</v>
      </c>
      <c r="E56" s="87">
        <v>61.323084615384595</v>
      </c>
      <c r="F56" s="87">
        <v>56.7841833333333</v>
      </c>
      <c r="G56" s="87">
        <v>61.29002727272729</v>
      </c>
      <c r="H56" s="87">
        <v>66.34049166666671</v>
      </c>
      <c r="I56" s="87">
        <v>66.87105</v>
      </c>
      <c r="J56" s="87">
        <v>72.78675</v>
      </c>
      <c r="K56" s="87">
        <v>72.65510769230771</v>
      </c>
      <c r="L56" s="87">
        <v>68.2958333333333</v>
      </c>
      <c r="M56" s="87">
        <v>71.4504727272727</v>
      </c>
      <c r="N56" s="87">
        <v>76.52606666666671</v>
      </c>
      <c r="O56" s="87">
        <v>92.4362</v>
      </c>
      <c r="P56" s="88">
        <v>96.26693076923081</v>
      </c>
      <c r="Q56" s="93"/>
    </row>
    <row r="57" spans="1:17" ht="12.75">
      <c r="A57" s="7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90"/>
      <c r="Q57" s="29"/>
    </row>
    <row r="58" spans="1:17" ht="12.75">
      <c r="A58" s="41" t="s">
        <v>6</v>
      </c>
      <c r="B58" s="42" t="s">
        <v>8</v>
      </c>
      <c r="C58" s="87">
        <v>108.531830769231</v>
      </c>
      <c r="D58" s="87">
        <v>98.4597416666667</v>
      </c>
      <c r="E58" s="87">
        <v>86.1580769230769</v>
      </c>
      <c r="F58" s="87">
        <v>77.3094166666667</v>
      </c>
      <c r="G58" s="87">
        <v>98.38856363636359</v>
      </c>
      <c r="H58" s="87">
        <v>93.739925</v>
      </c>
      <c r="I58" s="87">
        <v>95.1313333333333</v>
      </c>
      <c r="J58" s="87">
        <v>110.570708333333</v>
      </c>
      <c r="K58" s="87">
        <v>86.33072307692309</v>
      </c>
      <c r="L58" s="87">
        <v>86.0818583333333</v>
      </c>
      <c r="M58" s="87">
        <v>95.7255727272727</v>
      </c>
      <c r="N58" s="87">
        <v>110.41105</v>
      </c>
      <c r="O58" s="87">
        <v>113.2075</v>
      </c>
      <c r="P58" s="88">
        <v>119.84576923076901</v>
      </c>
      <c r="Q58" s="93"/>
    </row>
    <row r="62" spans="1:16" ht="12.75">
      <c r="A62" t="s">
        <v>45</v>
      </c>
      <c r="C62" t="s">
        <v>119</v>
      </c>
      <c r="D62" t="s">
        <v>120</v>
      </c>
      <c r="E62" t="s">
        <v>121</v>
      </c>
      <c r="F62" t="s">
        <v>122</v>
      </c>
      <c r="G62" t="s">
        <v>123</v>
      </c>
      <c r="H62" t="s">
        <v>124</v>
      </c>
      <c r="I62" t="s">
        <v>125</v>
      </c>
      <c r="J62" t="s">
        <v>126</v>
      </c>
      <c r="K62" t="s">
        <v>127</v>
      </c>
      <c r="L62" t="s">
        <v>128</v>
      </c>
      <c r="M62" t="s">
        <v>129</v>
      </c>
      <c r="N62" t="s">
        <v>130</v>
      </c>
      <c r="O62" t="s">
        <v>131</v>
      </c>
      <c r="P62" t="s">
        <v>159</v>
      </c>
    </row>
    <row r="64" spans="1:18" ht="12.75">
      <c r="A64" t="s">
        <v>79</v>
      </c>
      <c r="B64" t="s">
        <v>8</v>
      </c>
      <c r="C64" s="114">
        <v>96.2205916666667</v>
      </c>
      <c r="D64" s="15">
        <v>89.24656666666671</v>
      </c>
      <c r="E64" s="15">
        <v>72.8244076923077</v>
      </c>
      <c r="F64" s="114">
        <v>62.3048583333333</v>
      </c>
      <c r="G64" s="114">
        <v>81.6406363636364</v>
      </c>
      <c r="H64" s="15">
        <v>76.8552583333333</v>
      </c>
      <c r="I64" s="15">
        <v>79.3102666666667</v>
      </c>
      <c r="J64" s="15">
        <v>100.343975</v>
      </c>
      <c r="K64" s="114">
        <v>60.5033692307692</v>
      </c>
      <c r="L64" s="114">
        <v>64.8770833333333</v>
      </c>
      <c r="M64" s="114">
        <v>76.73125454545449</v>
      </c>
      <c r="N64" s="15">
        <v>93.27907499999999</v>
      </c>
      <c r="O64" s="15">
        <v>93.2734416666667</v>
      </c>
      <c r="P64" s="15">
        <v>103.239715384615</v>
      </c>
      <c r="Q64" s="15"/>
      <c r="R64" s="15"/>
    </row>
    <row r="65" spans="1:18" ht="12.75">
      <c r="A65" t="s">
        <v>22</v>
      </c>
      <c r="B65" t="s">
        <v>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v>96.76304166666671</v>
      </c>
      <c r="O65" s="15">
        <v>104.960933333333</v>
      </c>
      <c r="P65" s="15">
        <v>118.249561538462</v>
      </c>
      <c r="Q65" s="15"/>
      <c r="R65" s="15"/>
    </row>
    <row r="66" spans="1:18" ht="12.75">
      <c r="A66" t="s">
        <v>81</v>
      </c>
      <c r="B66" t="s">
        <v>8</v>
      </c>
      <c r="C66" s="15"/>
      <c r="D66" s="15"/>
      <c r="E66" s="15"/>
      <c r="F66" s="15"/>
      <c r="G66" s="15"/>
      <c r="H66" s="15"/>
      <c r="I66" s="15"/>
      <c r="J66" s="15"/>
      <c r="K66" s="15">
        <v>82.4006555555556</v>
      </c>
      <c r="L66" s="15">
        <v>78.7074916666667</v>
      </c>
      <c r="M66" s="15">
        <v>84.17900909090909</v>
      </c>
      <c r="N66" s="15">
        <v>99.0107083333333</v>
      </c>
      <c r="O66" s="15">
        <v>109.9846</v>
      </c>
      <c r="P66" s="15">
        <v>104.157376923077</v>
      </c>
      <c r="Q66" s="15"/>
      <c r="R66" s="15"/>
    </row>
    <row r="67" spans="1:18" ht="12.75">
      <c r="A67" t="s">
        <v>82</v>
      </c>
      <c r="B67" t="s">
        <v>8</v>
      </c>
      <c r="C67" s="99">
        <v>155.9590458333335</v>
      </c>
      <c r="D67" s="99">
        <v>140.662275</v>
      </c>
      <c r="E67" s="99">
        <v>137.7435</v>
      </c>
      <c r="F67" s="99">
        <v>129.441358333333</v>
      </c>
      <c r="G67" s="99">
        <v>144.605763636364</v>
      </c>
      <c r="H67" s="99">
        <v>153.393883333333</v>
      </c>
      <c r="I67" s="99">
        <v>155.394233333333</v>
      </c>
      <c r="J67" s="15">
        <v>144.747841666667</v>
      </c>
      <c r="K67" s="15">
        <v>136.01431538461503</v>
      </c>
      <c r="L67" s="15">
        <v>132.886108333333</v>
      </c>
      <c r="M67" s="15">
        <v>136.616427272727</v>
      </c>
      <c r="N67" s="15">
        <v>142.343933333333</v>
      </c>
      <c r="O67" s="15">
        <v>158.47140000000002</v>
      </c>
      <c r="P67" s="15">
        <v>173.0832</v>
      </c>
      <c r="Q67" s="15"/>
      <c r="R67" s="15"/>
    </row>
    <row r="68" spans="1:18" ht="12.75">
      <c r="A68" t="s">
        <v>83</v>
      </c>
      <c r="B68" t="s">
        <v>8</v>
      </c>
      <c r="C68" s="15">
        <v>107.73639166666699</v>
      </c>
      <c r="D68" s="15">
        <v>93.0072333333333</v>
      </c>
      <c r="E68" s="15">
        <v>79.6332769230769</v>
      </c>
      <c r="F68" s="15">
        <v>74.223275</v>
      </c>
      <c r="G68" s="15">
        <v>95.91662727272728</v>
      </c>
      <c r="H68" s="15">
        <v>90.2782833333333</v>
      </c>
      <c r="I68" s="15">
        <v>91.0847333333333</v>
      </c>
      <c r="J68" s="15">
        <v>116.000075</v>
      </c>
      <c r="K68" s="15">
        <v>75.71535384615379</v>
      </c>
      <c r="L68" s="15">
        <v>76.6985083333333</v>
      </c>
      <c r="M68" s="15">
        <v>86.02461818181818</v>
      </c>
      <c r="N68" s="15">
        <v>101.5785</v>
      </c>
      <c r="O68" s="15">
        <v>98.662925</v>
      </c>
      <c r="P68" s="15">
        <v>121.11514615384601</v>
      </c>
      <c r="Q68" s="15"/>
      <c r="R68" s="15"/>
    </row>
    <row r="69" spans="1:18" ht="12.75">
      <c r="A69" t="s">
        <v>85</v>
      </c>
      <c r="B69" t="s">
        <v>8</v>
      </c>
      <c r="C69" s="15"/>
      <c r="D69" s="15"/>
      <c r="E69" s="15"/>
      <c r="F69" s="15"/>
      <c r="G69" s="15"/>
      <c r="H69" s="15"/>
      <c r="I69" s="15"/>
      <c r="J69" s="15"/>
      <c r="K69" s="15">
        <v>75.73994444444439</v>
      </c>
      <c r="L69" s="15">
        <v>78.1813333333333</v>
      </c>
      <c r="M69" s="15">
        <v>87.21197272727271</v>
      </c>
      <c r="N69" s="15">
        <v>93.8659083333333</v>
      </c>
      <c r="O69" s="15">
        <v>118.729583333333</v>
      </c>
      <c r="P69" s="15">
        <v>103.116569230769</v>
      </c>
      <c r="Q69" s="15"/>
      <c r="R69" s="15"/>
    </row>
    <row r="70" spans="1:18" ht="12.75">
      <c r="A70" t="s">
        <v>86</v>
      </c>
      <c r="B70" t="s">
        <v>8</v>
      </c>
      <c r="C70" s="15">
        <v>117.33864166666699</v>
      </c>
      <c r="D70" s="15">
        <v>115.5004</v>
      </c>
      <c r="E70" s="15">
        <v>110.79266923076901</v>
      </c>
      <c r="F70" s="15">
        <v>111.872691666667</v>
      </c>
      <c r="G70" s="15">
        <v>108.939236363636</v>
      </c>
      <c r="H70" s="15">
        <v>104.35995</v>
      </c>
      <c r="I70" s="15">
        <v>99.9274833333333</v>
      </c>
      <c r="J70" s="15">
        <v>101.316025</v>
      </c>
      <c r="K70" s="15">
        <v>108.879161538462</v>
      </c>
      <c r="L70" s="15">
        <v>104.953</v>
      </c>
      <c r="M70" s="15">
        <v>102.872236363636</v>
      </c>
      <c r="N70" s="15">
        <v>117.82804166666699</v>
      </c>
      <c r="O70" s="15">
        <v>132.470525</v>
      </c>
      <c r="P70" s="15">
        <v>136.168230769231</v>
      </c>
      <c r="Q70" s="15"/>
      <c r="R70" s="15"/>
    </row>
    <row r="71" spans="1:18" ht="12.75">
      <c r="A71" t="s">
        <v>88</v>
      </c>
      <c r="B71" t="s">
        <v>8</v>
      </c>
      <c r="C71" s="15">
        <v>125.30923333333351</v>
      </c>
      <c r="D71" s="15">
        <v>117.07245</v>
      </c>
      <c r="E71" s="15">
        <v>98.6148384615385</v>
      </c>
      <c r="F71" s="15">
        <v>65.507325</v>
      </c>
      <c r="G71" s="15">
        <v>83.33182727272728</v>
      </c>
      <c r="H71" s="114">
        <v>73.3310333333333</v>
      </c>
      <c r="I71" s="114">
        <v>71.1593916666667</v>
      </c>
      <c r="J71" s="114">
        <v>87.48389166666671</v>
      </c>
      <c r="K71" s="15">
        <v>61.124376923076895</v>
      </c>
      <c r="L71" s="15">
        <v>66.26205</v>
      </c>
      <c r="M71" s="15">
        <v>80.5795090909091</v>
      </c>
      <c r="N71" s="15">
        <v>101.316641666667</v>
      </c>
      <c r="O71" s="15">
        <v>103.109166666667</v>
      </c>
      <c r="P71" s="15">
        <v>110.322976923077</v>
      </c>
      <c r="Q71" s="15"/>
      <c r="R71" s="15"/>
    </row>
    <row r="72" spans="1:18" ht="12.75">
      <c r="A72" t="s">
        <v>90</v>
      </c>
      <c r="B72" t="s">
        <v>8</v>
      </c>
      <c r="C72" s="15">
        <v>96.4565916666667</v>
      </c>
      <c r="D72" s="15">
        <v>88.2509333333333</v>
      </c>
      <c r="E72" s="114">
        <v>72.1019230769231</v>
      </c>
      <c r="F72" s="15">
        <v>65.19006666666671</v>
      </c>
      <c r="G72" s="15">
        <v>92.4632</v>
      </c>
      <c r="H72" s="15">
        <v>85.4861833333333</v>
      </c>
      <c r="I72" s="15">
        <v>84.15174999999999</v>
      </c>
      <c r="J72" s="15">
        <v>103.036716666667</v>
      </c>
      <c r="K72" s="15">
        <v>73.10688461538459</v>
      </c>
      <c r="L72" s="15">
        <v>75.7862583333333</v>
      </c>
      <c r="M72" s="15">
        <v>84.68990000000001</v>
      </c>
      <c r="N72" s="15">
        <v>101.43910000000001</v>
      </c>
      <c r="O72" s="15">
        <v>100.24314166666699</v>
      </c>
      <c r="P72" s="15">
        <v>111.876746153846</v>
      </c>
      <c r="Q72" s="15"/>
      <c r="R72" s="15"/>
    </row>
    <row r="73" spans="1:18" ht="12.75">
      <c r="A73" t="s">
        <v>92</v>
      </c>
      <c r="B73" t="s">
        <v>8</v>
      </c>
      <c r="C73" s="15">
        <v>108.009791666667</v>
      </c>
      <c r="D73" s="15">
        <v>112.27159166666699</v>
      </c>
      <c r="E73" s="15">
        <v>107.45737692307699</v>
      </c>
      <c r="F73" s="15">
        <v>118.358825</v>
      </c>
      <c r="G73" s="15">
        <v>134.546009090909</v>
      </c>
      <c r="H73" s="15">
        <v>135</v>
      </c>
      <c r="I73" s="15">
        <v>135.740641666667</v>
      </c>
      <c r="J73" s="15">
        <v>138.279091666667</v>
      </c>
      <c r="K73" s="99">
        <v>144.77711538461503</v>
      </c>
      <c r="L73" s="15">
        <v>124.88834166666699</v>
      </c>
      <c r="M73" s="15">
        <v>116.863590909091</v>
      </c>
      <c r="N73" s="15">
        <v>136.354216666667</v>
      </c>
      <c r="O73" s="15">
        <v>149.846091666667</v>
      </c>
      <c r="P73" s="15">
        <v>142.652453846154</v>
      </c>
      <c r="Q73" s="15"/>
      <c r="R73" s="15"/>
    </row>
    <row r="74" spans="1:18" ht="12.75">
      <c r="A74" t="s">
        <v>94</v>
      </c>
      <c r="B74" t="s">
        <v>8</v>
      </c>
      <c r="C74" s="15">
        <v>112.228791666667</v>
      </c>
      <c r="D74" s="15">
        <v>107.320833333333</v>
      </c>
      <c r="E74" s="15">
        <v>103.519415384615</v>
      </c>
      <c r="F74" s="15">
        <v>96.72295</v>
      </c>
      <c r="G74" s="15">
        <v>125.544109090909</v>
      </c>
      <c r="H74" s="15">
        <v>119.836558333333</v>
      </c>
      <c r="I74" s="15">
        <v>123.82775833333301</v>
      </c>
      <c r="J74" s="15">
        <v>133.474633333333</v>
      </c>
      <c r="K74" s="15">
        <v>117.269884615385</v>
      </c>
      <c r="L74" s="15">
        <v>119.741666666667</v>
      </c>
      <c r="M74" s="15">
        <v>135.02100909090902</v>
      </c>
      <c r="N74" s="15">
        <v>152.441366666667</v>
      </c>
      <c r="O74" s="15">
        <v>157.210033333333</v>
      </c>
      <c r="P74" s="15">
        <v>168.42326153846201</v>
      </c>
      <c r="Q74" s="15"/>
      <c r="R74" s="15"/>
    </row>
    <row r="75" spans="1:18" ht="12.75">
      <c r="A75" t="s">
        <v>104</v>
      </c>
      <c r="B75" t="s">
        <v>8</v>
      </c>
      <c r="C75" s="15"/>
      <c r="D75" s="15"/>
      <c r="E75" s="15"/>
      <c r="F75" s="15"/>
      <c r="G75" s="15"/>
      <c r="H75" s="15"/>
      <c r="I75" s="15"/>
      <c r="J75" s="15"/>
      <c r="K75" s="15">
        <v>125.0965</v>
      </c>
      <c r="L75" s="15">
        <v>120.871816666667</v>
      </c>
      <c r="M75" s="15">
        <v>116.25083636363601</v>
      </c>
      <c r="N75" s="15">
        <v>133.107733333333</v>
      </c>
      <c r="O75" s="15">
        <v>169.493625</v>
      </c>
      <c r="P75" s="15">
        <v>173.443638461538</v>
      </c>
      <c r="Q75" s="15"/>
      <c r="R75" s="15"/>
    </row>
    <row r="76" spans="1:18" ht="12.75">
      <c r="A76" t="s">
        <v>96</v>
      </c>
      <c r="B76" t="s">
        <v>8</v>
      </c>
      <c r="C76" s="15"/>
      <c r="D76" s="15"/>
      <c r="E76" s="15"/>
      <c r="F76" s="15"/>
      <c r="G76" s="15"/>
      <c r="H76" s="15"/>
      <c r="I76" s="15"/>
      <c r="J76" s="15"/>
      <c r="K76" s="15">
        <v>85.68321111111109</v>
      </c>
      <c r="L76" s="15">
        <v>88.6857083333333</v>
      </c>
      <c r="M76" s="15">
        <v>96.4916727272727</v>
      </c>
      <c r="N76" s="15">
        <v>106.271108333333</v>
      </c>
      <c r="O76" s="15">
        <v>132.487216666667</v>
      </c>
      <c r="P76" s="15">
        <v>133.273784615385</v>
      </c>
      <c r="Q76" s="15"/>
      <c r="R76" s="15"/>
    </row>
    <row r="77" spans="1:18" ht="12.75">
      <c r="A77" t="s">
        <v>97</v>
      </c>
      <c r="B77" t="s">
        <v>8</v>
      </c>
      <c r="C77" s="15"/>
      <c r="D77" s="15"/>
      <c r="E77" s="15"/>
      <c r="F77" s="15"/>
      <c r="G77" s="15"/>
      <c r="H77" s="15"/>
      <c r="I77" s="15"/>
      <c r="J77" s="15"/>
      <c r="K77" s="15">
        <v>70.6208222222222</v>
      </c>
      <c r="L77" s="15">
        <v>78.4902833333333</v>
      </c>
      <c r="M77" s="15">
        <v>82.3053727272727</v>
      </c>
      <c r="N77" s="15">
        <v>101.877816666667</v>
      </c>
      <c r="O77" s="15">
        <v>122.162183333333</v>
      </c>
      <c r="P77" s="15">
        <v>119.792184615385</v>
      </c>
      <c r="Q77" s="15"/>
      <c r="R77" s="15"/>
    </row>
    <row r="78" spans="1:18" ht="12.75">
      <c r="A78" t="s">
        <v>98</v>
      </c>
      <c r="B78" t="s">
        <v>8</v>
      </c>
      <c r="C78" s="15"/>
      <c r="D78" s="15"/>
      <c r="E78" s="15"/>
      <c r="F78" s="15"/>
      <c r="G78" s="15"/>
      <c r="H78" s="15"/>
      <c r="I78" s="15"/>
      <c r="J78" s="15"/>
      <c r="K78" s="15">
        <v>102.980388888889</v>
      </c>
      <c r="L78" s="15">
        <v>94.38432499999999</v>
      </c>
      <c r="M78" s="15">
        <v>96.05098181818178</v>
      </c>
      <c r="N78" s="15">
        <v>109.568508333333</v>
      </c>
      <c r="O78" s="15">
        <v>117.97574166666699</v>
      </c>
      <c r="P78" s="15">
        <v>114.856330769231</v>
      </c>
      <c r="Q78" s="15"/>
      <c r="R78" s="15"/>
    </row>
    <row r="79" spans="1:18" ht="12.75">
      <c r="A79" t="s">
        <v>99</v>
      </c>
      <c r="B79" t="s">
        <v>8</v>
      </c>
      <c r="C79" s="15"/>
      <c r="D79" s="15"/>
      <c r="E79" s="15"/>
      <c r="F79" s="15"/>
      <c r="G79" s="15"/>
      <c r="H79" s="15"/>
      <c r="I79" s="15"/>
      <c r="J79" s="15"/>
      <c r="K79" s="15">
        <v>80.7503777777778</v>
      </c>
      <c r="L79" s="15">
        <v>82.31415</v>
      </c>
      <c r="M79" s="15">
        <v>87.35204545454549</v>
      </c>
      <c r="N79" s="114">
        <v>85.549525</v>
      </c>
      <c r="O79" s="15">
        <v>95.2125083333333</v>
      </c>
      <c r="P79" s="15">
        <v>99.58578461538458</v>
      </c>
      <c r="Q79" s="15"/>
      <c r="R79" s="15"/>
    </row>
    <row r="80" spans="1:18" ht="12.75">
      <c r="A80" t="s">
        <v>100</v>
      </c>
      <c r="B80" t="s">
        <v>8</v>
      </c>
      <c r="C80" s="15">
        <v>98.77860000000001</v>
      </c>
      <c r="D80" s="114">
        <v>85.7348833333333</v>
      </c>
      <c r="E80" s="15">
        <v>72.2389230769231</v>
      </c>
      <c r="F80" s="15">
        <v>63.947575</v>
      </c>
      <c r="G80" s="15">
        <v>87.7727909090909</v>
      </c>
      <c r="H80" s="15">
        <v>82.05817499999999</v>
      </c>
      <c r="I80" s="15">
        <v>81.0966916666667</v>
      </c>
      <c r="J80" s="15">
        <v>113.03936666666701</v>
      </c>
      <c r="K80" s="15">
        <v>69.60773076923081</v>
      </c>
      <c r="L80" s="15">
        <v>71.95</v>
      </c>
      <c r="M80" s="15">
        <v>86.37788181818179</v>
      </c>
      <c r="N80" s="15">
        <v>93.9291083333333</v>
      </c>
      <c r="O80" s="114">
        <v>79.27125833333331</v>
      </c>
      <c r="P80" s="114">
        <v>82.3734</v>
      </c>
      <c r="Q80" s="114"/>
      <c r="R80" s="15"/>
    </row>
    <row r="81" spans="1:18" ht="12.75">
      <c r="A81" t="s">
        <v>102</v>
      </c>
      <c r="B81" t="s">
        <v>8</v>
      </c>
      <c r="C81" s="15">
        <v>109.16810000000001</v>
      </c>
      <c r="D81" s="15">
        <v>96.04916666666671</v>
      </c>
      <c r="E81" s="15">
        <v>82.37975384615379</v>
      </c>
      <c r="F81" s="15">
        <v>78.337575</v>
      </c>
      <c r="G81" s="15">
        <v>95.47346363636359</v>
      </c>
      <c r="H81" s="15">
        <v>91.0605083333333</v>
      </c>
      <c r="I81" s="15">
        <v>93.45802499999999</v>
      </c>
      <c r="J81" s="15">
        <v>107.507591666667</v>
      </c>
      <c r="K81" s="15">
        <v>90.30248461538459</v>
      </c>
      <c r="L81" s="15">
        <v>84.2558333333333</v>
      </c>
      <c r="M81" s="15">
        <v>91.8605181818182</v>
      </c>
      <c r="N81" s="15">
        <v>100.394</v>
      </c>
      <c r="O81" s="15">
        <v>102.217983333333</v>
      </c>
      <c r="P81" s="15">
        <v>163.969430769231</v>
      </c>
      <c r="Q81" s="15"/>
      <c r="R81" s="15"/>
    </row>
    <row r="82" spans="1:18" ht="12.75">
      <c r="A82" t="s">
        <v>105</v>
      </c>
      <c r="B82" t="s">
        <v>8</v>
      </c>
      <c r="C82" s="15"/>
      <c r="D82" s="15"/>
      <c r="E82" s="15"/>
      <c r="F82" s="15"/>
      <c r="G82" s="15"/>
      <c r="H82" s="15"/>
      <c r="I82" s="15"/>
      <c r="J82" s="15"/>
      <c r="K82" s="15">
        <v>74.38384444444439</v>
      </c>
      <c r="L82" s="15">
        <v>84.4014333333333</v>
      </c>
      <c r="M82" s="15">
        <v>93.00196363636358</v>
      </c>
      <c r="N82" s="15">
        <v>107.494783333333</v>
      </c>
      <c r="O82" s="15">
        <v>119.535016666667</v>
      </c>
      <c r="P82" s="15">
        <v>117.48921538461501</v>
      </c>
      <c r="Q82" s="15"/>
      <c r="R82" s="15"/>
    </row>
    <row r="83" spans="1:18" ht="12.75">
      <c r="A83" t="s">
        <v>106</v>
      </c>
      <c r="B83" t="s">
        <v>8</v>
      </c>
      <c r="C83" s="15">
        <v>108.669733333333</v>
      </c>
      <c r="D83" s="15">
        <v>94.1769083333333</v>
      </c>
      <c r="E83" s="15">
        <v>83.6969076923077</v>
      </c>
      <c r="F83" s="15">
        <v>74.4626166666667</v>
      </c>
      <c r="G83" s="15">
        <v>93.1772909090909</v>
      </c>
      <c r="H83" s="15">
        <v>88.1749583333333</v>
      </c>
      <c r="I83" s="15">
        <v>88.97030000000001</v>
      </c>
      <c r="J83" s="15">
        <v>99.34837499999999</v>
      </c>
      <c r="K83" s="15">
        <v>73.1526384615385</v>
      </c>
      <c r="L83" s="15">
        <v>73.3992083333333</v>
      </c>
      <c r="M83" s="15">
        <v>86.64246363636359</v>
      </c>
      <c r="N83" s="15">
        <v>103.86675</v>
      </c>
      <c r="O83" s="15">
        <v>102.0809</v>
      </c>
      <c r="P83" s="15">
        <v>110.302869230769</v>
      </c>
      <c r="Q83" s="15"/>
      <c r="R83" s="15"/>
    </row>
    <row r="84" spans="1:18" ht="12.75">
      <c r="A84" t="s">
        <v>7</v>
      </c>
      <c r="B84" t="s">
        <v>8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>
        <v>108.437025</v>
      </c>
      <c r="O84" s="15">
        <v>109.59355</v>
      </c>
      <c r="P84" s="15">
        <v>108.076292307692</v>
      </c>
      <c r="Q84" s="15"/>
      <c r="R84" s="15"/>
    </row>
    <row r="85" spans="1:18" ht="12.75">
      <c r="A85" t="s">
        <v>108</v>
      </c>
      <c r="B85" t="s">
        <v>8</v>
      </c>
      <c r="C85" s="15"/>
      <c r="D85" s="15"/>
      <c r="E85" s="15"/>
      <c r="F85" s="15"/>
      <c r="G85" s="15"/>
      <c r="H85" s="15"/>
      <c r="I85" s="15"/>
      <c r="J85" s="15"/>
      <c r="K85" s="15">
        <v>131.011522222222</v>
      </c>
      <c r="L85" s="15">
        <v>119.630475</v>
      </c>
      <c r="M85" s="15">
        <v>117.35594545454501</v>
      </c>
      <c r="N85" s="15">
        <v>119.175575</v>
      </c>
      <c r="O85" s="15">
        <v>130.909416666667</v>
      </c>
      <c r="P85" s="15">
        <v>124.963476923077</v>
      </c>
      <c r="Q85" s="15"/>
      <c r="R85" s="15"/>
    </row>
    <row r="86" spans="1:18" ht="12.75">
      <c r="A86" t="s">
        <v>110</v>
      </c>
      <c r="B86" t="s">
        <v>8</v>
      </c>
      <c r="C86" s="15"/>
      <c r="D86" s="15"/>
      <c r="E86" s="15"/>
      <c r="F86" s="15"/>
      <c r="G86" s="15"/>
      <c r="H86" s="15"/>
      <c r="I86" s="15"/>
      <c r="J86" s="15"/>
      <c r="K86" s="15">
        <v>79.0175555555556</v>
      </c>
      <c r="L86" s="15">
        <v>74.39710000000001</v>
      </c>
      <c r="M86" s="15">
        <v>84.4160727272727</v>
      </c>
      <c r="N86" s="15">
        <v>99.02992499999999</v>
      </c>
      <c r="O86" s="15">
        <v>112.020916666667</v>
      </c>
      <c r="P86" s="15">
        <v>116.85613846153801</v>
      </c>
      <c r="Q86" s="15"/>
      <c r="R86" s="15"/>
    </row>
    <row r="87" spans="1:18" ht="12.75">
      <c r="A87" t="s">
        <v>111</v>
      </c>
      <c r="B87" t="s">
        <v>8</v>
      </c>
      <c r="C87" s="15">
        <v>121.006008333333</v>
      </c>
      <c r="D87" s="15">
        <v>98.5872416666667</v>
      </c>
      <c r="E87" s="15">
        <v>99.2092923076923</v>
      </c>
      <c r="F87" s="15">
        <v>127.912925</v>
      </c>
      <c r="G87" s="15">
        <v>129.81143636363603</v>
      </c>
      <c r="H87" s="15">
        <v>112.416475</v>
      </c>
      <c r="I87" s="15">
        <v>115.220375</v>
      </c>
      <c r="J87" s="15">
        <v>126.262633333333</v>
      </c>
      <c r="K87" s="15">
        <v>123.820061538462</v>
      </c>
      <c r="L87" s="15">
        <v>86.7508333333333</v>
      </c>
      <c r="M87" s="15">
        <v>78.35318181818178</v>
      </c>
      <c r="N87" s="15">
        <v>112.896108333333</v>
      </c>
      <c r="O87" s="15">
        <v>121.57714166666699</v>
      </c>
      <c r="P87" s="15">
        <v>114.241192307692</v>
      </c>
      <c r="Q87" s="15"/>
      <c r="R87" s="15"/>
    </row>
    <row r="88" spans="1:18" ht="12.75">
      <c r="A88" t="s">
        <v>113</v>
      </c>
      <c r="B88" t="s">
        <v>8</v>
      </c>
      <c r="C88" s="15">
        <v>114.8679</v>
      </c>
      <c r="D88" s="15">
        <v>121</v>
      </c>
      <c r="E88" s="15">
        <v>118.116438461538</v>
      </c>
      <c r="F88" s="15">
        <v>113.810883333333</v>
      </c>
      <c r="G88" s="15">
        <v>119.015654545455</v>
      </c>
      <c r="H88" s="15">
        <v>124.163758333333</v>
      </c>
      <c r="I88" s="15">
        <v>129.417558333333</v>
      </c>
      <c r="J88" s="99">
        <v>144.818391666667</v>
      </c>
      <c r="K88" s="15">
        <v>142.80029230769202</v>
      </c>
      <c r="L88" s="99">
        <v>133.569483333333</v>
      </c>
      <c r="M88" s="99">
        <v>151.51251818181802</v>
      </c>
      <c r="N88" s="99">
        <v>163.834266666667</v>
      </c>
      <c r="O88" s="99">
        <v>186.412066666667</v>
      </c>
      <c r="P88" s="99">
        <v>170.066615384615</v>
      </c>
      <c r="Q88" s="99"/>
      <c r="R88" s="15"/>
    </row>
    <row r="89" spans="1:18" ht="12.75">
      <c r="A89" t="s">
        <v>70</v>
      </c>
      <c r="B89" t="s">
        <v>8</v>
      </c>
      <c r="C89" s="15">
        <v>99.5852</v>
      </c>
      <c r="D89" s="15">
        <v>96.06166666666671</v>
      </c>
      <c r="E89" s="15">
        <v>88.92598461538459</v>
      </c>
      <c r="F89" s="15">
        <v>87.0816833333333</v>
      </c>
      <c r="G89" s="15">
        <v>100.792963636364</v>
      </c>
      <c r="H89" s="15">
        <v>106.713125</v>
      </c>
      <c r="I89" s="15">
        <v>106.410233333333</v>
      </c>
      <c r="J89" s="15">
        <v>105.308191666667</v>
      </c>
      <c r="K89" s="15">
        <v>106.843492307692</v>
      </c>
      <c r="L89" s="15">
        <v>100.00224166666699</v>
      </c>
      <c r="M89" s="15">
        <v>104.871472727273</v>
      </c>
      <c r="N89" s="15">
        <v>111.77454166666699</v>
      </c>
      <c r="O89" s="15">
        <v>116.24425833333301</v>
      </c>
      <c r="P89" s="15">
        <v>108.16923076923099</v>
      </c>
      <c r="Q89" s="15"/>
      <c r="R89" s="15"/>
    </row>
    <row r="90" spans="3:18" ht="12.7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t="s">
        <v>6</v>
      </c>
      <c r="B91" t="s">
        <v>8</v>
      </c>
      <c r="C91" s="15">
        <v>108.531830769231</v>
      </c>
      <c r="D91" s="15">
        <v>98.4597416666667</v>
      </c>
      <c r="E91" s="15">
        <v>86.1580769230769</v>
      </c>
      <c r="F91" s="15">
        <v>77.3094166666667</v>
      </c>
      <c r="G91" s="15">
        <v>98.38856363636359</v>
      </c>
      <c r="H91" s="15">
        <v>93.739925</v>
      </c>
      <c r="I91" s="15">
        <v>95.1313333333333</v>
      </c>
      <c r="J91" s="15">
        <v>110.570708333333</v>
      </c>
      <c r="K91" s="15">
        <v>86.33072307692309</v>
      </c>
      <c r="L91" s="15">
        <v>86.0818583333333</v>
      </c>
      <c r="M91" s="15">
        <v>95.7255727272727</v>
      </c>
      <c r="N91" s="15">
        <v>110.41098333333301</v>
      </c>
      <c r="O91" s="15">
        <v>113.2075</v>
      </c>
      <c r="P91" s="15">
        <v>119.84576923076901</v>
      </c>
      <c r="Q91" s="15"/>
      <c r="R91" s="15"/>
    </row>
    <row r="93" spans="3:17" ht="12.75">
      <c r="C93" s="66" t="s">
        <v>119</v>
      </c>
      <c r="D93" s="66" t="s">
        <v>120</v>
      </c>
      <c r="E93" s="66" t="s">
        <v>121</v>
      </c>
      <c r="F93" s="66" t="s">
        <v>122</v>
      </c>
      <c r="G93" s="66" t="s">
        <v>123</v>
      </c>
      <c r="H93" s="66" t="s">
        <v>124</v>
      </c>
      <c r="I93" s="66" t="s">
        <v>125</v>
      </c>
      <c r="J93" s="66" t="s">
        <v>126</v>
      </c>
      <c r="K93" s="66" t="s">
        <v>127</v>
      </c>
      <c r="L93" s="66" t="s">
        <v>128</v>
      </c>
      <c r="M93" s="66" t="s">
        <v>129</v>
      </c>
      <c r="N93" s="66" t="s">
        <v>130</v>
      </c>
      <c r="O93" s="66" t="s">
        <v>131</v>
      </c>
      <c r="P93" s="66" t="s">
        <v>159</v>
      </c>
      <c r="Q93" s="66"/>
    </row>
    <row r="94" spans="2:17" ht="12.75">
      <c r="B94" s="15" t="s">
        <v>140</v>
      </c>
      <c r="C94" s="99">
        <f>MAX(C64:C89)</f>
        <v>155.9590458333335</v>
      </c>
      <c r="D94" s="99">
        <f aca="true" t="shared" si="0" ref="D94:O94">MAX(D64:D89)</f>
        <v>140.662275</v>
      </c>
      <c r="E94" s="99">
        <f t="shared" si="0"/>
        <v>137.7435</v>
      </c>
      <c r="F94" s="99">
        <f t="shared" si="0"/>
        <v>129.441358333333</v>
      </c>
      <c r="G94" s="99">
        <f t="shared" si="0"/>
        <v>144.605763636364</v>
      </c>
      <c r="H94" s="99">
        <f t="shared" si="0"/>
        <v>153.393883333333</v>
      </c>
      <c r="I94" s="99">
        <f t="shared" si="0"/>
        <v>155.394233333333</v>
      </c>
      <c r="J94" s="99">
        <f t="shared" si="0"/>
        <v>144.818391666667</v>
      </c>
      <c r="K94" s="99">
        <f t="shared" si="0"/>
        <v>144.77711538461503</v>
      </c>
      <c r="L94" s="99">
        <f t="shared" si="0"/>
        <v>133.569483333333</v>
      </c>
      <c r="M94" s="99">
        <f t="shared" si="0"/>
        <v>151.51251818181802</v>
      </c>
      <c r="N94" s="99">
        <f t="shared" si="0"/>
        <v>163.834266666667</v>
      </c>
      <c r="O94" s="99">
        <f t="shared" si="0"/>
        <v>186.412066666667</v>
      </c>
      <c r="P94" s="99">
        <f>MAX(P64:P89)</f>
        <v>173.443638461538</v>
      </c>
      <c r="Q94" s="99"/>
    </row>
    <row r="95" spans="2:17" ht="12.75">
      <c r="B95" s="15" t="s">
        <v>141</v>
      </c>
      <c r="C95" s="114">
        <f>MIN(C64:C89)</f>
        <v>96.2205916666667</v>
      </c>
      <c r="D95" s="114">
        <f aca="true" t="shared" si="1" ref="D95:O95">MIN(D64:D89)</f>
        <v>85.7348833333333</v>
      </c>
      <c r="E95" s="114">
        <f t="shared" si="1"/>
        <v>72.1019230769231</v>
      </c>
      <c r="F95" s="114">
        <f t="shared" si="1"/>
        <v>62.3048583333333</v>
      </c>
      <c r="G95" s="114">
        <f t="shared" si="1"/>
        <v>81.6406363636364</v>
      </c>
      <c r="H95" s="114">
        <f t="shared" si="1"/>
        <v>73.3310333333333</v>
      </c>
      <c r="I95" s="114">
        <f t="shared" si="1"/>
        <v>71.1593916666667</v>
      </c>
      <c r="J95" s="114">
        <f t="shared" si="1"/>
        <v>87.48389166666671</v>
      </c>
      <c r="K95" s="114">
        <f t="shared" si="1"/>
        <v>60.5033692307692</v>
      </c>
      <c r="L95" s="114">
        <f t="shared" si="1"/>
        <v>64.8770833333333</v>
      </c>
      <c r="M95" s="114">
        <f t="shared" si="1"/>
        <v>76.73125454545449</v>
      </c>
      <c r="N95" s="114">
        <f t="shared" si="1"/>
        <v>85.549525</v>
      </c>
      <c r="O95" s="114">
        <f t="shared" si="1"/>
        <v>79.27125833333331</v>
      </c>
      <c r="P95" s="114">
        <f>MIN(P64:P89)</f>
        <v>82.3734</v>
      </c>
      <c r="Q95" s="114"/>
    </row>
  </sheetData>
  <mergeCells count="2">
    <mergeCell ref="A1:O1"/>
    <mergeCell ref="S35:Z36"/>
  </mergeCells>
  <printOptions/>
  <pageMargins left="0.75" right="0.75" top="0.64" bottom="0.23" header="0.5" footer="0.21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5" zoomScaleNormal="85" workbookViewId="0" topLeftCell="A1">
      <selection activeCell="U15" sqref="U15"/>
    </sheetView>
  </sheetViews>
  <sheetFormatPr defaultColWidth="9.140625" defaultRowHeight="12.75"/>
  <cols>
    <col min="1" max="1" width="12.00390625" style="0" customWidth="1"/>
  </cols>
  <sheetData>
    <row r="1" spans="1:14" ht="18">
      <c r="A1" s="209" t="s">
        <v>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3" spans="1:17" ht="12.75">
      <c r="A3" t="str">
        <f>+'[1]Pol week'!B6</f>
        <v>MN/100 KG</v>
      </c>
      <c r="C3" s="159">
        <f>+'[2]Pol week'!D6</f>
        <v>40259</v>
      </c>
      <c r="D3" s="159">
        <f>+'[2]Pol week'!E6</f>
        <v>40266</v>
      </c>
      <c r="E3" s="159">
        <f>+'[2]Pol week'!F6</f>
        <v>40273</v>
      </c>
      <c r="F3" s="159">
        <f>+'[2]Pol week'!G6</f>
        <v>40280</v>
      </c>
      <c r="G3" s="159">
        <f>+'[2]Pol week'!H6</f>
        <v>40287</v>
      </c>
      <c r="H3" s="159">
        <f>+'[2]Pol week'!I6</f>
        <v>40294</v>
      </c>
      <c r="I3" s="159">
        <f>+'[2]Pol week'!J6</f>
        <v>40301</v>
      </c>
      <c r="J3" s="159">
        <f>+'[2]Pol week'!K6</f>
        <v>40308</v>
      </c>
      <c r="K3" s="159">
        <f>+'[2]Pol week'!L6</f>
        <v>40315</v>
      </c>
      <c r="L3" s="159">
        <f>+'[2]Pol week'!M6</f>
        <v>40322</v>
      </c>
      <c r="M3" s="159">
        <f>+'[2]Pol week'!N6</f>
        <v>40329</v>
      </c>
      <c r="N3" s="159">
        <f>+'[2]Pol week'!O6</f>
        <v>40336</v>
      </c>
      <c r="O3" s="50" t="s">
        <v>36</v>
      </c>
      <c r="Q3" s="50" t="s">
        <v>36</v>
      </c>
    </row>
    <row r="4" spans="3:17" ht="12.75">
      <c r="C4" s="159">
        <f>+'[2]Pol week'!D7</f>
        <v>40265</v>
      </c>
      <c r="D4" s="159">
        <f>+'[2]Pol week'!E7</f>
        <v>40272</v>
      </c>
      <c r="E4" s="159">
        <f>+'[2]Pol week'!F7</f>
        <v>40279</v>
      </c>
      <c r="F4" s="159">
        <f>+'[2]Pol week'!G7</f>
        <v>40286</v>
      </c>
      <c r="G4" s="159">
        <f>+'[2]Pol week'!H7</f>
        <v>40293</v>
      </c>
      <c r="H4" s="159">
        <f>+'[2]Pol week'!I7</f>
        <v>40300</v>
      </c>
      <c r="I4" s="159">
        <f>+'[2]Pol week'!J7</f>
        <v>40307</v>
      </c>
      <c r="J4" s="159">
        <f>+'[2]Pol week'!K7</f>
        <v>40314</v>
      </c>
      <c r="K4" s="159">
        <f>+'[2]Pol week'!L7</f>
        <v>40321</v>
      </c>
      <c r="L4" s="159">
        <f>+'[2]Pol week'!M7</f>
        <v>40328</v>
      </c>
      <c r="M4" s="159">
        <f>+'[2]Pol week'!N7</f>
        <v>40335</v>
      </c>
      <c r="N4" s="159">
        <f>+'[2]Pol week'!O7</f>
        <v>40342</v>
      </c>
      <c r="O4" s="51" t="s">
        <v>37</v>
      </c>
      <c r="Q4" s="51" t="s">
        <v>44</v>
      </c>
    </row>
    <row r="5" spans="1:14" ht="12.75">
      <c r="A5" s="152"/>
      <c r="B5" s="63"/>
      <c r="C5" s="153"/>
      <c r="D5" s="153"/>
      <c r="E5" s="153"/>
      <c r="F5" s="153"/>
      <c r="G5" s="149"/>
      <c r="H5" s="14"/>
      <c r="I5" s="14"/>
      <c r="J5" s="23"/>
      <c r="K5" s="120"/>
      <c r="L5" s="52" t="s">
        <v>38</v>
      </c>
      <c r="M5" s="14"/>
      <c r="N5" s="14"/>
    </row>
    <row r="6" spans="1:17" ht="12.75">
      <c r="A6" t="str">
        <f>+'[1]Pol week'!B8</f>
        <v>Belgique</v>
      </c>
      <c r="B6" s="61" t="s">
        <v>8</v>
      </c>
      <c r="C6" s="55">
        <f>+'[2]Pol week'!D8</f>
        <v>158</v>
      </c>
      <c r="D6" s="55">
        <f>+'[2]Pol week'!E8</f>
        <v>158</v>
      </c>
      <c r="E6" s="55">
        <f>+'[2]Pol week'!F8</f>
        <v>155</v>
      </c>
      <c r="F6" s="55">
        <f>+'[2]Pol week'!G8</f>
        <v>155</v>
      </c>
      <c r="G6" s="55">
        <f>+'[2]Pol week'!H8</f>
        <v>157</v>
      </c>
      <c r="H6" s="55">
        <f>+'[2]Pol week'!I8</f>
        <v>161</v>
      </c>
      <c r="I6" s="55">
        <f>+'[2]Pol week'!J8</f>
        <v>161</v>
      </c>
      <c r="J6" s="55">
        <f>+'[2]Pol week'!K8</f>
        <v>161</v>
      </c>
      <c r="K6" s="55">
        <f>+'[2]Pol week'!L8</f>
        <v>161</v>
      </c>
      <c r="L6" s="55">
        <f>+'[2]Pol week'!M8</f>
        <v>161</v>
      </c>
      <c r="M6" s="55">
        <f>+'[2]Pol week'!N8</f>
        <v>165</v>
      </c>
      <c r="N6" s="55">
        <f>+'[2]Pol week'!O8</f>
        <v>165</v>
      </c>
      <c r="O6" s="56">
        <f>(+N6/M6)-1</f>
        <v>0</v>
      </c>
      <c r="Q6" s="56">
        <f>+(N6/K6)-1</f>
        <v>0.024844720496894457</v>
      </c>
    </row>
    <row r="7" spans="1:17" ht="12.75">
      <c r="A7" t="s">
        <v>25</v>
      </c>
      <c r="B7" s="61" t="s">
        <v>8</v>
      </c>
      <c r="C7" s="55">
        <f>+'[2]Pol week'!D42</f>
        <v>132.8817</v>
      </c>
      <c r="D7" s="55">
        <f>+'[2]Pol week'!E42</f>
        <v>128.71970000000002</v>
      </c>
      <c r="E7" s="55">
        <f>+'[2]Pol week'!F42</f>
        <v>123.4422</v>
      </c>
      <c r="F7" s="55">
        <f>+'[2]Pol week'!G42</f>
        <v>117.91080000000001</v>
      </c>
      <c r="G7" s="55">
        <f>+'[2]Pol week'!H42</f>
        <v>128.8424</v>
      </c>
      <c r="H7" s="55">
        <f>+'[2]Pol week'!I42</f>
        <v>124.2612</v>
      </c>
      <c r="I7" s="55">
        <f>+'[2]Pol week'!J42</f>
        <v>127.05290000000001</v>
      </c>
      <c r="J7" s="55">
        <f>+'[2]Pol week'!K42</f>
        <v>131.5523</v>
      </c>
      <c r="K7" s="55">
        <f>+'[2]Pol week'!L42</f>
        <v>130.4735</v>
      </c>
      <c r="L7" s="55">
        <f>+'[2]Pol week'!M42</f>
        <v>142.7498</v>
      </c>
      <c r="M7" s="55">
        <f>+'[2]Pol week'!N42</f>
        <v>140.858</v>
      </c>
      <c r="N7" s="146">
        <f>+'[2]Pol week'!O42</f>
        <v>140.858</v>
      </c>
      <c r="O7" s="56"/>
      <c r="Q7" s="56"/>
    </row>
    <row r="8" spans="2:17" ht="12.75">
      <c r="B8" s="59" t="s">
        <v>23</v>
      </c>
      <c r="C8" s="57">
        <f>+'[2]Pol week'!D43</f>
        <v>259.89</v>
      </c>
      <c r="D8" s="57">
        <f>+'[2]Pol week'!E43</f>
        <v>251.75</v>
      </c>
      <c r="E8" s="57">
        <f>+'[2]Pol week'!F43</f>
        <v>241.43</v>
      </c>
      <c r="F8" s="57">
        <f>+'[2]Pol week'!G43</f>
        <v>230.61</v>
      </c>
      <c r="G8" s="57">
        <f>+'[2]Pol week'!H43</f>
        <v>251.99</v>
      </c>
      <c r="H8" s="57">
        <f>+'[2]Pol week'!I43</f>
        <v>243.03</v>
      </c>
      <c r="I8" s="57">
        <f>+'[2]Pol week'!J43</f>
        <v>248.49</v>
      </c>
      <c r="J8" s="57">
        <f>+'[2]Pol week'!K43</f>
        <v>257.29</v>
      </c>
      <c r="K8" s="57">
        <f>+'[2]Pol week'!L43</f>
        <v>255.18</v>
      </c>
      <c r="L8" s="57">
        <f>+'[2]Pol week'!M43</f>
        <v>279.19</v>
      </c>
      <c r="M8" s="57">
        <f>+'[2]Pol week'!N43</f>
        <v>275.49</v>
      </c>
      <c r="N8" s="146">
        <f>+'[2]Pol week'!O43</f>
        <v>275.49</v>
      </c>
      <c r="O8" s="56"/>
      <c r="Q8" s="56"/>
    </row>
    <row r="9" spans="1:17" ht="12.75">
      <c r="A9" t="str">
        <f>+'[1]Pol week'!B9</f>
        <v>République tchèque</v>
      </c>
      <c r="B9" s="61" t="s">
        <v>8</v>
      </c>
      <c r="C9" s="55">
        <f>+'[2]Pol week'!D9</f>
        <v>164.8195</v>
      </c>
      <c r="D9" s="55">
        <f>+'[2]Pol week'!E9</f>
        <v>166.3512</v>
      </c>
      <c r="E9" s="55">
        <f>+'[2]Pol week'!F9</f>
        <v>169.1279</v>
      </c>
      <c r="F9" s="55">
        <f>+'[2]Pol week'!G9</f>
        <v>163.6859</v>
      </c>
      <c r="G9" s="55">
        <f>+'[2]Pol week'!H9</f>
        <v>165.87300000000002</v>
      </c>
      <c r="H9" s="55">
        <f>+'[2]Pol week'!I9</f>
        <v>164.0335</v>
      </c>
      <c r="I9" s="55">
        <f>+'[2]Pol week'!J9</f>
        <v>163.3009</v>
      </c>
      <c r="J9" s="55">
        <f>+'[2]Pol week'!K9</f>
        <v>169.139</v>
      </c>
      <c r="K9" s="55">
        <f>+'[2]Pol week'!L9</f>
        <v>164.3557</v>
      </c>
      <c r="L9" s="55">
        <f>+'[2]Pol week'!M9</f>
        <v>164.2478</v>
      </c>
      <c r="M9" s="55">
        <f>+'[2]Pol week'!N9</f>
        <v>167.2987</v>
      </c>
      <c r="N9" s="55">
        <f>+'[2]Pol week'!O9</f>
        <v>165.4198</v>
      </c>
      <c r="O9" s="56">
        <f>(+N9/M9)-1</f>
        <v>-0.011230810520344692</v>
      </c>
      <c r="Q9" s="56">
        <f>+(N9/K9)-1</f>
        <v>0.006474372352160529</v>
      </c>
    </row>
    <row r="10" spans="2:17" ht="12.75">
      <c r="B10" s="59" t="s">
        <v>9</v>
      </c>
      <c r="C10" s="59">
        <f>+'[2]Pol week'!D10</f>
        <v>4187.57</v>
      </c>
      <c r="D10" s="59">
        <f>+'[2]Pol week'!E10</f>
        <v>4227.91</v>
      </c>
      <c r="E10" s="59">
        <f>+'[2]Pol week'!F10</f>
        <v>4275.53</v>
      </c>
      <c r="F10" s="59">
        <f>+'[2]Pol week'!G10</f>
        <v>4116.49</v>
      </c>
      <c r="G10" s="59">
        <f>+'[2]Pol week'!H10</f>
        <v>4198.91</v>
      </c>
      <c r="H10" s="59">
        <f>+'[2]Pol week'!I10</f>
        <v>4183.16</v>
      </c>
      <c r="I10" s="59">
        <f>+'[2]Pol week'!J10</f>
        <v>4213.28</v>
      </c>
      <c r="J10" s="59">
        <f>+'[2]Pol week'!K10</f>
        <v>4322.83</v>
      </c>
      <c r="K10" s="59">
        <f>+'[2]Pol week'!L10</f>
        <v>4225.28</v>
      </c>
      <c r="L10" s="59">
        <f>+'[2]Pol week'!M10</f>
        <v>4222.74</v>
      </c>
      <c r="M10" s="59">
        <f>+'[2]Pol week'!N10</f>
        <v>4315.16</v>
      </c>
      <c r="N10" s="59">
        <f>+'[2]Pol week'!O10</f>
        <v>4280.12</v>
      </c>
      <c r="O10" s="56">
        <f>(+N10/M10)-1</f>
        <v>-0.008120208752398494</v>
      </c>
      <c r="Q10" s="56">
        <f>+(N10/K10)-1</f>
        <v>0.012979021508633837</v>
      </c>
    </row>
    <row r="11" spans="1:18" ht="12.75">
      <c r="A11" t="str">
        <f>+'[1]Pol week'!B11</f>
        <v>Danemark</v>
      </c>
      <c r="B11" s="61" t="s">
        <v>8</v>
      </c>
      <c r="C11" s="55">
        <f>+'[2]Pol week'!D11</f>
        <v>185.3228</v>
      </c>
      <c r="D11" s="55">
        <f>+'[2]Pol week'!E11</f>
        <v>176.2537</v>
      </c>
      <c r="E11" s="55">
        <f>+'[2]Pol week'!F11</f>
        <v>203.7922</v>
      </c>
      <c r="F11" s="55">
        <f>+'[2]Pol week'!G11</f>
        <v>194.2795</v>
      </c>
      <c r="G11" s="55">
        <f>+'[2]Pol week'!H11</f>
        <v>198.5953</v>
      </c>
      <c r="H11" s="55">
        <f>+'[2]Pol week'!I11</f>
        <v>181.1278</v>
      </c>
      <c r="I11" s="55">
        <f>+'[2]Pol week'!J11</f>
        <v>180.8428</v>
      </c>
      <c r="J11" s="55">
        <f>+'[2]Pol week'!K11</f>
        <v>202.2589</v>
      </c>
      <c r="K11" s="55">
        <f>+'[2]Pol week'!L11</f>
        <v>193.78740000000002</v>
      </c>
      <c r="L11" s="55">
        <f>+'[2]Pol week'!M11</f>
        <v>199.4348</v>
      </c>
      <c r="M11" s="55">
        <f>+'[2]Pol week'!N11</f>
        <v>173.3834</v>
      </c>
      <c r="N11" s="55">
        <f>+'[2]Pol week'!O11</f>
        <v>201.5106</v>
      </c>
      <c r="O11" s="56">
        <f aca="true" t="shared" si="0" ref="O11:O18">(+N11/M11)-1</f>
        <v>0.16222544949516515</v>
      </c>
      <c r="Q11" s="56">
        <f aca="true" t="shared" si="1" ref="Q11:Q18">+(N11/K11)-1</f>
        <v>0.03985398431476961</v>
      </c>
      <c r="R11" s="63"/>
    </row>
    <row r="12" spans="2:18" ht="12.75">
      <c r="B12" s="59" t="s">
        <v>10</v>
      </c>
      <c r="C12" s="59">
        <f>+'[2]Pol week'!D12</f>
        <v>1379</v>
      </c>
      <c r="D12" s="59">
        <f>+'[2]Pol week'!E12</f>
        <v>1312</v>
      </c>
      <c r="E12" s="59">
        <f>+'[2]Pol week'!F12</f>
        <v>1517</v>
      </c>
      <c r="F12" s="59">
        <f>+'[2]Pol week'!G12</f>
        <v>1446</v>
      </c>
      <c r="G12" s="59">
        <f>+'[2]Pol week'!H12</f>
        <v>1478</v>
      </c>
      <c r="H12" s="59">
        <f>+'[2]Pol week'!I12</f>
        <v>1348</v>
      </c>
      <c r="I12" s="59">
        <f>+'[2]Pol week'!J12</f>
        <v>1346</v>
      </c>
      <c r="J12" s="59">
        <f>+'[2]Pol week'!K12</f>
        <v>1505</v>
      </c>
      <c r="K12" s="59">
        <f>+'[2]Pol week'!L12</f>
        <v>1442</v>
      </c>
      <c r="L12" s="59">
        <f>+'[2]Pol week'!M12</f>
        <v>1484</v>
      </c>
      <c r="M12" s="59">
        <f>+'[2]Pol week'!N12</f>
        <v>1290</v>
      </c>
      <c r="N12" s="59">
        <f>+'[2]Pol week'!O12</f>
        <v>1499</v>
      </c>
      <c r="O12" s="56">
        <f t="shared" si="0"/>
        <v>0.16201550387596897</v>
      </c>
      <c r="Q12" s="56">
        <f t="shared" si="1"/>
        <v>0.03952843273231621</v>
      </c>
      <c r="R12" s="63"/>
    </row>
    <row r="13" spans="1:18" ht="12.75">
      <c r="A13" t="str">
        <f>+'[1]Pol week'!B13</f>
        <v>Allemagne</v>
      </c>
      <c r="B13" s="61" t="s">
        <v>8</v>
      </c>
      <c r="C13" s="58">
        <f>+'[2]Pol week'!D13</f>
        <v>240</v>
      </c>
      <c r="D13" s="58">
        <f>+'[2]Pol week'!E13</f>
        <v>240</v>
      </c>
      <c r="E13" s="58">
        <f>+'[2]Pol week'!F13</f>
        <v>240</v>
      </c>
      <c r="F13" s="58">
        <f>+'[2]Pol week'!G13</f>
        <v>242</v>
      </c>
      <c r="G13" s="58">
        <f>+'[2]Pol week'!H13</f>
        <v>242</v>
      </c>
      <c r="H13" s="58">
        <f>+'[2]Pol week'!I13</f>
        <v>242</v>
      </c>
      <c r="I13" s="121">
        <f>+'[2]Pol week'!J13</f>
        <v>243</v>
      </c>
      <c r="J13" s="121">
        <f>+'[2]Pol week'!K13</f>
        <v>243</v>
      </c>
      <c r="K13" s="121">
        <f>+'[2]Pol week'!L13</f>
        <v>243</v>
      </c>
      <c r="L13" s="121">
        <f>+'[2]Pol week'!M13</f>
        <v>243</v>
      </c>
      <c r="M13" s="121">
        <f>+'[2]Pol week'!N13</f>
        <v>243</v>
      </c>
      <c r="N13" s="121">
        <f>+'[2]Pol week'!O13</f>
        <v>244</v>
      </c>
      <c r="O13" s="56">
        <f t="shared" si="0"/>
        <v>0.004115226337448652</v>
      </c>
      <c r="Q13" s="56">
        <f t="shared" si="1"/>
        <v>0.004115226337448652</v>
      </c>
      <c r="R13" s="63"/>
    </row>
    <row r="14" spans="1:18" ht="12.75">
      <c r="A14" t="str">
        <f>+'[1]Pol week'!B14</f>
        <v>Estonie</v>
      </c>
      <c r="B14" s="61" t="s">
        <v>8</v>
      </c>
      <c r="C14" s="213" t="s">
        <v>168</v>
      </c>
      <c r="D14" s="55"/>
      <c r="E14" s="55"/>
      <c r="F14" s="55"/>
      <c r="G14" s="55"/>
      <c r="H14" s="55"/>
      <c r="I14" s="141"/>
      <c r="J14" s="141"/>
      <c r="K14" s="141"/>
      <c r="L14" s="141"/>
      <c r="M14" s="121"/>
      <c r="N14" s="121"/>
      <c r="O14" s="56"/>
      <c r="Q14" s="56"/>
      <c r="R14" s="63"/>
    </row>
    <row r="15" spans="2:18" ht="12.75">
      <c r="B15" s="59" t="s">
        <v>11</v>
      </c>
      <c r="C15" s="59"/>
      <c r="D15" s="59"/>
      <c r="E15" s="59"/>
      <c r="F15" s="59"/>
      <c r="G15" s="59"/>
      <c r="H15" s="59"/>
      <c r="I15" s="126"/>
      <c r="J15" s="126"/>
      <c r="K15" s="126"/>
      <c r="L15" s="126"/>
      <c r="M15" s="126"/>
      <c r="N15" s="126"/>
      <c r="O15" s="56"/>
      <c r="Q15" s="56"/>
      <c r="R15" s="63"/>
    </row>
    <row r="16" spans="1:18" ht="12.75">
      <c r="A16" t="str">
        <f>+'[1]Pol week'!B16</f>
        <v>Grèce</v>
      </c>
      <c r="B16" s="61" t="s">
        <v>8</v>
      </c>
      <c r="C16" s="55">
        <f>+'[2]Pol week'!D16</f>
        <v>220</v>
      </c>
      <c r="D16" s="55">
        <f>+'[2]Pol week'!E16</f>
        <v>220</v>
      </c>
      <c r="E16" s="55">
        <f>+'[2]Pol week'!F16</f>
        <v>220</v>
      </c>
      <c r="F16" s="55">
        <f>+'[2]Pol week'!G16</f>
        <v>215</v>
      </c>
      <c r="G16" s="55">
        <f>+'[2]Pol week'!H16</f>
        <v>215</v>
      </c>
      <c r="H16" s="55">
        <f>+'[2]Pol week'!I16</f>
        <v>215</v>
      </c>
      <c r="I16" s="141">
        <f>+'[2]Pol week'!J16</f>
        <v>215</v>
      </c>
      <c r="J16" s="141">
        <f>+'[2]Pol week'!K16</f>
        <v>215</v>
      </c>
      <c r="K16" s="141">
        <f>+'[2]Pol week'!L16</f>
        <v>215</v>
      </c>
      <c r="L16" s="141">
        <f>+'[2]Pol week'!M16</f>
        <v>215</v>
      </c>
      <c r="M16" s="141">
        <f>+'[2]Pol week'!N16</f>
        <v>210</v>
      </c>
      <c r="N16" s="140">
        <f>+'[2]Pol week'!O16</f>
        <v>210</v>
      </c>
      <c r="O16" s="56"/>
      <c r="Q16" s="56"/>
      <c r="R16" s="63"/>
    </row>
    <row r="17" spans="1:18" ht="12.75">
      <c r="A17" t="str">
        <f>+'[1]Pol week'!B17</f>
        <v>Espagne</v>
      </c>
      <c r="B17" s="61" t="s">
        <v>8</v>
      </c>
      <c r="C17" s="55">
        <f>+'[2]Pol week'!D17</f>
        <v>149.27</v>
      </c>
      <c r="D17" s="55">
        <f>+'[2]Pol week'!E17</f>
        <v>150.04</v>
      </c>
      <c r="E17" s="55">
        <f>+'[2]Pol week'!F17</f>
        <v>149.02</v>
      </c>
      <c r="F17" s="55">
        <f>+'[2]Pol week'!G17</f>
        <v>147.86</v>
      </c>
      <c r="G17" s="55">
        <f>+'[2]Pol week'!H17</f>
        <v>148.17</v>
      </c>
      <c r="H17" s="55">
        <f>+'[2]Pol week'!I17</f>
        <v>148.53</v>
      </c>
      <c r="I17" s="141">
        <f>+'[2]Pol week'!J17</f>
        <v>144.78</v>
      </c>
      <c r="J17" s="141">
        <f>+'[2]Pol week'!K17</f>
        <v>124.85</v>
      </c>
      <c r="K17" s="141">
        <f>+'[2]Pol week'!L17</f>
        <v>122.78</v>
      </c>
      <c r="L17" s="141">
        <f>+'[2]Pol week'!M17</f>
        <v>124.45</v>
      </c>
      <c r="M17" s="141">
        <f>+'[2]Pol week'!N17</f>
        <v>125.52</v>
      </c>
      <c r="N17" s="141">
        <f>+'[2]Pol week'!O17</f>
        <v>126.59</v>
      </c>
      <c r="O17" s="56">
        <f t="shared" si="0"/>
        <v>0.008524537922243614</v>
      </c>
      <c r="Q17" s="56">
        <f t="shared" si="1"/>
        <v>0.03103111255904878</v>
      </c>
      <c r="R17" s="63"/>
    </row>
    <row r="18" spans="1:18" ht="12.75">
      <c r="A18" t="str">
        <f>+'[1]Pol week'!B18</f>
        <v>France</v>
      </c>
      <c r="B18" s="61" t="s">
        <v>8</v>
      </c>
      <c r="C18" s="55">
        <f>+'[2]Pol week'!D18</f>
        <v>175</v>
      </c>
      <c r="D18" s="55">
        <f>+'[2]Pol week'!E18</f>
        <v>175</v>
      </c>
      <c r="E18" s="55">
        <f>+'[2]Pol week'!F18</f>
        <v>175</v>
      </c>
      <c r="F18" s="55">
        <f>+'[2]Pol week'!G18</f>
        <v>175</v>
      </c>
      <c r="G18" s="55">
        <f>+'[2]Pol week'!H18</f>
        <v>175</v>
      </c>
      <c r="H18" s="55">
        <f>+'[2]Pol week'!I18</f>
        <v>180</v>
      </c>
      <c r="I18" s="141">
        <f>+'[2]Pol week'!J18</f>
        <v>180</v>
      </c>
      <c r="J18" s="141">
        <f>+'[2]Pol week'!K18</f>
        <v>190</v>
      </c>
      <c r="K18" s="141">
        <f>+'[2]Pol week'!L18</f>
        <v>195</v>
      </c>
      <c r="L18" s="141">
        <f>+'[2]Pol week'!M18</f>
        <v>195</v>
      </c>
      <c r="M18" s="141">
        <f>+'[2]Pol week'!N18</f>
        <v>195</v>
      </c>
      <c r="N18" s="141">
        <f>+'[2]Pol week'!O18</f>
        <v>195</v>
      </c>
      <c r="O18" s="56">
        <f t="shared" si="0"/>
        <v>0</v>
      </c>
      <c r="Q18" s="56">
        <f t="shared" si="1"/>
        <v>0</v>
      </c>
      <c r="R18" s="63"/>
    </row>
    <row r="19" spans="1:18" ht="12.75">
      <c r="A19" t="str">
        <f>+'[1]Pol week'!B19</f>
        <v>Irlande</v>
      </c>
      <c r="B19" s="61" t="s">
        <v>8</v>
      </c>
      <c r="C19" s="55">
        <f>+'[2]Pol week'!D19</f>
        <v>182</v>
      </c>
      <c r="D19" s="55">
        <f>+'[2]Pol week'!E19</f>
        <v>182</v>
      </c>
      <c r="E19" s="55">
        <f>+'[2]Pol week'!F19</f>
        <v>182</v>
      </c>
      <c r="F19" s="55">
        <f>+'[2]Pol week'!G19</f>
        <v>182</v>
      </c>
      <c r="G19" s="55">
        <f>+'[2]Pol week'!H19</f>
        <v>182</v>
      </c>
      <c r="H19" s="55">
        <f>+'[2]Pol week'!I19</f>
        <v>182</v>
      </c>
      <c r="I19" s="141">
        <f>+'[2]Pol week'!J19</f>
        <v>182</v>
      </c>
      <c r="J19" s="141">
        <f>+'[2]Pol week'!K19</f>
        <v>182</v>
      </c>
      <c r="K19" s="141">
        <f>+'[2]Pol week'!L19</f>
        <v>182</v>
      </c>
      <c r="L19" s="141">
        <f>+'[2]Pol week'!M19</f>
        <v>182</v>
      </c>
      <c r="M19" s="141">
        <f>+'[2]Pol week'!N19</f>
        <v>182</v>
      </c>
      <c r="N19" s="141">
        <f>+'[2]Pol week'!O19</f>
        <v>182</v>
      </c>
      <c r="O19" s="150">
        <f>(+N19/M19)-1</f>
        <v>0</v>
      </c>
      <c r="P19" s="63"/>
      <c r="Q19" s="150">
        <f>+(N19/K19)-1</f>
        <v>0</v>
      </c>
      <c r="R19" s="63"/>
    </row>
    <row r="20" spans="1:18" ht="12.75">
      <c r="A20" t="str">
        <f>+'[1]Pol week'!B20</f>
        <v>Italie</v>
      </c>
      <c r="B20" s="61" t="s">
        <v>8</v>
      </c>
      <c r="C20" s="55">
        <f>+'[2]Pol week'!D20</f>
        <v>172.5</v>
      </c>
      <c r="D20" s="55">
        <f>+'[2]Pol week'!E20</f>
        <v>172.5</v>
      </c>
      <c r="E20" s="55">
        <f>+'[2]Pol week'!F20</f>
        <v>182.5</v>
      </c>
      <c r="F20" s="55">
        <f>+'[2]Pol week'!G20</f>
        <v>177.5</v>
      </c>
      <c r="G20" s="55">
        <f>+'[2]Pol week'!H20</f>
        <v>170</v>
      </c>
      <c r="H20" s="55">
        <f>+'[2]Pol week'!I20</f>
        <v>170</v>
      </c>
      <c r="I20" s="141">
        <f>+'[2]Pol week'!J20</f>
        <v>170</v>
      </c>
      <c r="J20" s="141">
        <f>+'[2]Pol week'!K20</f>
        <v>156.13</v>
      </c>
      <c r="K20" s="141">
        <f>+'[2]Pol week'!L20</f>
        <v>156.13</v>
      </c>
      <c r="L20" s="141">
        <f>+'[2]Pol week'!M20</f>
        <v>156.13</v>
      </c>
      <c r="M20" s="141">
        <f>+'[2]Pol week'!N20</f>
        <v>165</v>
      </c>
      <c r="N20" s="141">
        <f>+'[2]Pol week'!O20</f>
        <v>170</v>
      </c>
      <c r="O20" s="150">
        <f>(+N20/M20)-1</f>
        <v>0.030303030303030276</v>
      </c>
      <c r="P20" s="63"/>
      <c r="Q20" s="150">
        <f>+(N20/K20)-1</f>
        <v>0.08883622622173837</v>
      </c>
      <c r="R20" s="63"/>
    </row>
    <row r="21" spans="1:18" ht="12.75">
      <c r="A21" t="str">
        <f>+'[1]Pol week'!B21</f>
        <v>Chypre</v>
      </c>
      <c r="B21" s="61" t="s">
        <v>8</v>
      </c>
      <c r="C21" s="55">
        <f>+'[2]Pol week'!D21</f>
        <v>237.03</v>
      </c>
      <c r="D21" s="55">
        <f>+'[2]Pol week'!E21</f>
        <v>237.03</v>
      </c>
      <c r="E21" s="55">
        <f>+'[2]Pol week'!F21</f>
        <v>237.03</v>
      </c>
      <c r="F21" s="55">
        <f>+'[2]Pol week'!G21</f>
        <v>237.03</v>
      </c>
      <c r="G21" s="55">
        <f>+'[2]Pol week'!H21</f>
        <v>237.61</v>
      </c>
      <c r="H21" s="55">
        <f>+'[2]Pol week'!I21</f>
        <v>237.61</v>
      </c>
      <c r="I21" s="141">
        <f>+'[2]Pol week'!J21</f>
        <v>237.61</v>
      </c>
      <c r="J21" s="141">
        <f>+'[2]Pol week'!K21</f>
        <v>237.72</v>
      </c>
      <c r="K21" s="141">
        <f>+'[2]Pol week'!L21</f>
        <v>237.8</v>
      </c>
      <c r="L21" s="141">
        <f>+'[2]Pol week'!M21</f>
        <v>225.76</v>
      </c>
      <c r="M21" s="141">
        <f>+'[2]Pol week'!N21</f>
        <v>225.76</v>
      </c>
      <c r="N21" s="141">
        <f>+'[2]Pol week'!O21</f>
        <v>237.65</v>
      </c>
      <c r="O21" s="150">
        <f>(+N21/M21)-1</f>
        <v>0.05266654854712982</v>
      </c>
      <c r="P21" s="63"/>
      <c r="Q21" s="150">
        <f>+(N21/K21)-1</f>
        <v>-0.0006307821698906535</v>
      </c>
      <c r="R21" s="63"/>
    </row>
    <row r="22" spans="1:18" ht="12.75">
      <c r="A22" t="str">
        <f>+'[1]Pol week'!B22</f>
        <v>Lettonie</v>
      </c>
      <c r="B22" s="61" t="s">
        <v>8</v>
      </c>
      <c r="C22" s="58">
        <f>+'[2]Pol week'!D22</f>
        <v>176.056</v>
      </c>
      <c r="D22" s="58">
        <f>+'[2]Pol week'!E22</f>
        <v>166.9059</v>
      </c>
      <c r="E22" s="58">
        <f>+'[2]Pol week'!F22</f>
        <v>145.3998</v>
      </c>
      <c r="F22" s="58">
        <f>+'[2]Pol week'!G22</f>
        <v>154.0336</v>
      </c>
      <c r="G22" s="58">
        <f>+'[2]Pol week'!H22</f>
        <v>140.8308</v>
      </c>
      <c r="H22" s="58">
        <f>+'[2]Pol week'!I22</f>
        <v>172.09290000000001</v>
      </c>
      <c r="I22" s="121">
        <f>+'[2]Pol week'!J22</f>
        <v>170.9307</v>
      </c>
      <c r="J22" s="121">
        <f>+'[2]Pol week'!K22</f>
        <v>155.3938</v>
      </c>
      <c r="K22" s="121">
        <f>+'[2]Pol week'!L22</f>
        <v>144.90800000000002</v>
      </c>
      <c r="L22" s="121">
        <f>+'[2]Pol week'!M22</f>
        <v>166.4271</v>
      </c>
      <c r="M22" s="121">
        <f>+'[2]Pol week'!N22</f>
        <v>148.71790000000001</v>
      </c>
      <c r="N22" s="121">
        <f>+'[2]Pol week'!O22</f>
        <v>173.8485</v>
      </c>
      <c r="O22" s="150">
        <f>(+N22/M22)-1</f>
        <v>0.16898167604572145</v>
      </c>
      <c r="P22" s="63"/>
      <c r="Q22" s="150">
        <f>+(N22/K22)-1</f>
        <v>0.19971637176691415</v>
      </c>
      <c r="R22" s="63"/>
    </row>
    <row r="23" spans="2:18" ht="12.75">
      <c r="B23" s="62" t="s">
        <v>13</v>
      </c>
      <c r="C23" s="57">
        <f>+'[2]Pol week'!D23</f>
        <v>124.62</v>
      </c>
      <c r="D23" s="57">
        <f>+'[2]Pol week'!E23</f>
        <v>118.26</v>
      </c>
      <c r="E23" s="57">
        <f>+'[2]Pol week'!F23</f>
        <v>102.86</v>
      </c>
      <c r="F23" s="57">
        <f>+'[2]Pol week'!G23</f>
        <v>108.97</v>
      </c>
      <c r="G23" s="57">
        <f>+'[2]Pol week'!H23</f>
        <v>99.67</v>
      </c>
      <c r="H23" s="57">
        <f>+'[2]Pol week'!I23</f>
        <v>121.8</v>
      </c>
      <c r="I23" s="142">
        <f>+'[2]Pol week'!J23</f>
        <v>120.87</v>
      </c>
      <c r="J23" s="142">
        <f>+'[2]Pol week'!K23</f>
        <v>109.95</v>
      </c>
      <c r="K23" s="142">
        <f>+'[2]Pol week'!L23</f>
        <v>102.51</v>
      </c>
      <c r="L23" s="142">
        <f>+'[2]Pol week'!M23</f>
        <v>117.79</v>
      </c>
      <c r="M23" s="142">
        <f>+'[2]Pol week'!N23</f>
        <v>105.39</v>
      </c>
      <c r="N23" s="142">
        <f>+'[2]Pol week'!O23</f>
        <v>123.05</v>
      </c>
      <c r="O23" s="150">
        <f>(+N23/M23)-1</f>
        <v>0.16756808046304195</v>
      </c>
      <c r="P23" s="63"/>
      <c r="Q23" s="150">
        <f>+(N23/K23)-1</f>
        <v>0.20037069554189824</v>
      </c>
      <c r="R23" s="63"/>
    </row>
    <row r="24" spans="1:18" ht="12.75">
      <c r="A24" t="str">
        <f>+'[1]Pol week'!B24</f>
        <v>Lituanie</v>
      </c>
      <c r="B24" s="61" t="s">
        <v>8</v>
      </c>
      <c r="C24" s="58">
        <f>+'[2]Pol week'!D24</f>
        <v>137.10320000000002</v>
      </c>
      <c r="D24" s="58">
        <f>+'[2]Pol week'!E24</f>
        <v>144.6073</v>
      </c>
      <c r="E24" s="58">
        <f>+'[2]Pol week'!F24</f>
        <v>144.5841</v>
      </c>
      <c r="F24" s="58">
        <f>+'[2]Pol week'!G24</f>
        <v>143.721</v>
      </c>
      <c r="G24" s="58">
        <f>+'[2]Pol week'!H24</f>
        <v>137.5637</v>
      </c>
      <c r="H24" s="58">
        <f>+'[2]Pol week'!I24</f>
        <v>142.0181</v>
      </c>
      <c r="I24" s="121">
        <f>+'[2]Pol week'!J24</f>
        <v>142.913</v>
      </c>
      <c r="J24" s="121">
        <f>+'[2]Pol week'!K24</f>
        <v>144.2192</v>
      </c>
      <c r="K24" s="121">
        <f>+'[2]Pol week'!L24</f>
        <v>141.79510000000002</v>
      </c>
      <c r="L24" s="121">
        <f>+'[2]Pol week'!M24</f>
        <v>147.43980000000002</v>
      </c>
      <c r="M24" s="121">
        <f>+'[2]Pol week'!N24</f>
        <v>144.0541</v>
      </c>
      <c r="N24" s="121">
        <f>+'[2]Pol week'!O24</f>
        <v>144.6971</v>
      </c>
      <c r="O24" s="150">
        <f>(+N24/M24)-1</f>
        <v>0.004463600827744552</v>
      </c>
      <c r="P24" s="63"/>
      <c r="Q24" s="150">
        <f>+(N24/K24)-1</f>
        <v>0.02046615151017206</v>
      </c>
      <c r="R24" s="63"/>
    </row>
    <row r="25" spans="2:18" ht="12.75">
      <c r="B25" s="62" t="s">
        <v>14</v>
      </c>
      <c r="C25" s="57">
        <f>+'[2]Pol week'!D25</f>
        <v>473.39</v>
      </c>
      <c r="D25" s="57">
        <f>+'[2]Pol week'!E25</f>
        <v>499.3</v>
      </c>
      <c r="E25" s="57">
        <f>+'[2]Pol week'!F25</f>
        <v>499.22</v>
      </c>
      <c r="F25" s="57">
        <f>+'[2]Pol week'!G25</f>
        <v>496.24</v>
      </c>
      <c r="G25" s="57">
        <f>+'[2]Pol week'!H25</f>
        <v>474.98</v>
      </c>
      <c r="H25" s="57">
        <f>+'[2]Pol week'!I25</f>
        <v>490.36</v>
      </c>
      <c r="I25" s="142">
        <f>+'[2]Pol week'!J25</f>
        <v>493.45</v>
      </c>
      <c r="J25" s="142">
        <f>+'[2]Pol week'!K25</f>
        <v>497.96</v>
      </c>
      <c r="K25" s="142">
        <f>+'[2]Pol week'!L25</f>
        <v>489.59</v>
      </c>
      <c r="L25" s="142">
        <f>+'[2]Pol week'!M25</f>
        <v>509.08</v>
      </c>
      <c r="M25" s="142">
        <f>+'[2]Pol week'!N25</f>
        <v>497.39</v>
      </c>
      <c r="N25" s="142">
        <f>+'[2]Pol week'!O25</f>
        <v>499.61</v>
      </c>
      <c r="O25" s="150">
        <f>(+N25/M25)-1</f>
        <v>0.004463298417740624</v>
      </c>
      <c r="P25" s="63"/>
      <c r="Q25" s="150">
        <f>+(N25/K25)-1</f>
        <v>0.020466104291345877</v>
      </c>
      <c r="R25" s="63"/>
    </row>
    <row r="26" spans="1:18" ht="12.75">
      <c r="A26" t="str">
        <f>+'[1]Pol week'!B26</f>
        <v>Hongrie</v>
      </c>
      <c r="B26" s="61" t="s">
        <v>8</v>
      </c>
      <c r="C26" s="58">
        <f>+'[2]Pol week'!D26</f>
        <v>170.9212</v>
      </c>
      <c r="D26" s="58">
        <f>+'[2]Pol week'!E26</f>
        <v>170.1851</v>
      </c>
      <c r="E26" s="58">
        <f>+'[2]Pol week'!F26</f>
        <v>171.8065</v>
      </c>
      <c r="F26" s="58">
        <f>+'[2]Pol week'!G26</f>
        <v>175.4969</v>
      </c>
      <c r="G26" s="58">
        <f>+'[2]Pol week'!H26</f>
        <v>172.0259</v>
      </c>
      <c r="H26" s="58">
        <f>+'[2]Pol week'!I26</f>
        <v>167.9512</v>
      </c>
      <c r="I26" s="121">
        <f>+'[2]Pol week'!J26</f>
        <v>164.4676</v>
      </c>
      <c r="J26" s="121">
        <f>+'[2]Pol week'!K26</f>
        <v>165.5652</v>
      </c>
      <c r="K26" s="121">
        <f>+'[2]Pol week'!L26</f>
        <v>161.1575</v>
      </c>
      <c r="L26" s="121">
        <f>+'[2]Pol week'!M26</f>
        <v>168.3958</v>
      </c>
      <c r="M26" s="121">
        <f>+'[2]Pol week'!N26</f>
        <v>164.98430000000002</v>
      </c>
      <c r="N26" s="121">
        <f>+'[2]Pol week'!O26</f>
        <v>164.7313</v>
      </c>
      <c r="O26" s="150">
        <f>(+N26/M26)-1</f>
        <v>-0.00153347924620717</v>
      </c>
      <c r="P26" s="63"/>
      <c r="Q26" s="150">
        <f>+(N26/K26)-1</f>
        <v>0.022175821789243377</v>
      </c>
      <c r="R26" s="63"/>
    </row>
    <row r="27" spans="2:18" ht="12.75">
      <c r="B27" s="60" t="s">
        <v>15</v>
      </c>
      <c r="C27" s="60">
        <f>+'[2]Pol week'!D27</f>
        <v>45182.53</v>
      </c>
      <c r="D27" s="60">
        <f>+'[2]Pol week'!E27</f>
        <v>45148.16</v>
      </c>
      <c r="E27" s="60">
        <f>+'[2]Pol week'!F27</f>
        <v>45782.51</v>
      </c>
      <c r="F27" s="60">
        <f>+'[2]Pol week'!G27</f>
        <v>46389.86</v>
      </c>
      <c r="G27" s="60">
        <f>+'[2]Pol week'!H27</f>
        <v>45495.69</v>
      </c>
      <c r="H27" s="60">
        <f>+'[2]Pol week'!I27</f>
        <v>44781.56</v>
      </c>
      <c r="I27" s="143">
        <f>+'[2]Pol week'!J27</f>
        <v>45292.02</v>
      </c>
      <c r="J27" s="143">
        <f>+'[2]Pol week'!K27</f>
        <v>45633.8</v>
      </c>
      <c r="K27" s="143">
        <f>+'[2]Pol week'!L27</f>
        <v>45043.28</v>
      </c>
      <c r="L27" s="143">
        <f>+'[2]Pol week'!M27</f>
        <v>46722.87</v>
      </c>
      <c r="M27" s="143">
        <f>+'[2]Pol week'!N27</f>
        <v>46072.1</v>
      </c>
      <c r="N27" s="143">
        <f>+'[2]Pol week'!O27</f>
        <v>46589.3</v>
      </c>
      <c r="O27" s="150">
        <f>(+N27/M27)-1</f>
        <v>0.01122588290961346</v>
      </c>
      <c r="P27" s="63"/>
      <c r="Q27" s="150">
        <f>+(N27/K27)-1</f>
        <v>0.03432298891199759</v>
      </c>
      <c r="R27" s="63"/>
    </row>
    <row r="28" spans="1:18" ht="12.75">
      <c r="A28" t="str">
        <f>+'[1]Pol week'!B28</f>
        <v>Malte</v>
      </c>
      <c r="B28" s="61" t="s">
        <v>8</v>
      </c>
      <c r="C28" s="98">
        <f>+'[2]Pol week'!D28</f>
        <v>192.13</v>
      </c>
      <c r="D28" s="98">
        <f>+'[2]Pol week'!E28</f>
        <v>192.13</v>
      </c>
      <c r="E28" s="98">
        <f>+'[2]Pol week'!F28</f>
        <v>192.13</v>
      </c>
      <c r="F28" s="98">
        <f>+'[2]Pol week'!G28</f>
        <v>192.13</v>
      </c>
      <c r="G28" s="98">
        <f>+'[2]Pol week'!H28</f>
        <v>188.13</v>
      </c>
      <c r="H28" s="98">
        <f>+'[2]Pol week'!I28</f>
        <v>188.13</v>
      </c>
      <c r="I28" s="98">
        <f>+'[2]Pol week'!J28</f>
        <v>188.13</v>
      </c>
      <c r="J28" s="98">
        <f>+'[2]Pol week'!K28</f>
        <v>188.13</v>
      </c>
      <c r="K28" s="98">
        <f>+'[2]Pol week'!L28</f>
        <v>188.13</v>
      </c>
      <c r="L28" s="98">
        <f>+'[2]Pol week'!M28</f>
        <v>188.13</v>
      </c>
      <c r="M28" s="98">
        <f>+'[2]Pol week'!N28</f>
        <v>188.13</v>
      </c>
      <c r="N28" s="158">
        <f>+'[2]Pol week'!O28</f>
        <v>188.13</v>
      </c>
      <c r="O28" s="150"/>
      <c r="P28" s="63"/>
      <c r="Q28" s="150"/>
      <c r="R28" s="63"/>
    </row>
    <row r="29" spans="1:18" ht="12.75">
      <c r="A29" t="str">
        <f>+'[1]Pol week'!B29</f>
        <v>Pays-Bas</v>
      </c>
      <c r="B29" s="61" t="s">
        <v>8</v>
      </c>
      <c r="C29" s="58">
        <f>+'[2]Pol week'!D29</f>
        <v>160</v>
      </c>
      <c r="D29" s="58">
        <f>+'[2]Pol week'!E29</f>
        <v>160</v>
      </c>
      <c r="E29" s="58">
        <f>+'[2]Pol week'!F29</f>
        <v>160</v>
      </c>
      <c r="F29" s="58">
        <f>+'[2]Pol week'!G29</f>
        <v>160</v>
      </c>
      <c r="G29" s="58">
        <f>+'[2]Pol week'!H29</f>
        <v>160</v>
      </c>
      <c r="H29" s="58">
        <f>+'[2]Pol week'!I29</f>
        <v>160</v>
      </c>
      <c r="I29" s="121">
        <f>+'[2]Pol week'!J29</f>
        <v>160</v>
      </c>
      <c r="J29" s="121">
        <f>+'[2]Pol week'!K29</f>
        <v>170</v>
      </c>
      <c r="K29" s="121">
        <f>+'[2]Pol week'!L29</f>
        <v>170</v>
      </c>
      <c r="L29" s="121">
        <f>+'[2]Pol week'!M29</f>
        <v>170</v>
      </c>
      <c r="M29" s="121">
        <f>+'[2]Pol week'!N29</f>
        <v>170</v>
      </c>
      <c r="N29" s="140">
        <f>+'[2]Pol week'!O29</f>
        <v>170</v>
      </c>
      <c r="O29" s="150"/>
      <c r="P29" s="63"/>
      <c r="Q29" s="150"/>
      <c r="R29" s="63"/>
    </row>
    <row r="30" spans="1:18" ht="12.75">
      <c r="A30" t="str">
        <f>+'[1]Pol week'!B30</f>
        <v>Autriche</v>
      </c>
      <c r="B30" s="61" t="s">
        <v>8</v>
      </c>
      <c r="C30" s="58">
        <f>+'[2]Pol week'!D30</f>
        <v>189.16</v>
      </c>
      <c r="D30" s="58">
        <f>+'[2]Pol week'!E30</f>
        <v>185.92</v>
      </c>
      <c r="E30" s="58">
        <f>+'[2]Pol week'!F30</f>
        <v>188.42</v>
      </c>
      <c r="F30" s="58">
        <f>+'[2]Pol week'!G30</f>
        <v>187.5</v>
      </c>
      <c r="G30" s="58">
        <f>+'[2]Pol week'!H30</f>
        <v>186.59</v>
      </c>
      <c r="H30" s="58">
        <f>+'[2]Pol week'!I30</f>
        <v>187.71</v>
      </c>
      <c r="I30" s="121">
        <f>+'[2]Pol week'!J30</f>
        <v>187.19</v>
      </c>
      <c r="J30" s="121">
        <f>+'[2]Pol week'!K30</f>
        <v>187.6</v>
      </c>
      <c r="K30" s="121">
        <f>+'[2]Pol week'!L30</f>
        <v>189.03</v>
      </c>
      <c r="L30" s="121">
        <f>+'[2]Pol week'!M30</f>
        <v>187.63</v>
      </c>
      <c r="M30" s="121">
        <f>+'[2]Pol week'!N30</f>
        <v>188.17</v>
      </c>
      <c r="N30" s="121">
        <f>+'[2]Pol week'!O30</f>
        <v>188.8</v>
      </c>
      <c r="O30" s="150">
        <f>(+N30/M30)-1</f>
        <v>0.0033480363501090515</v>
      </c>
      <c r="P30" s="63"/>
      <c r="Q30" s="150">
        <f>+(N30/K30)-1</f>
        <v>-0.0012167380839019915</v>
      </c>
      <c r="R30" s="63"/>
    </row>
    <row r="31" spans="1:18" ht="12.75">
      <c r="A31" t="str">
        <f>+'[1]Pol week'!B31</f>
        <v>Pologne</v>
      </c>
      <c r="B31" s="61" t="s">
        <v>8</v>
      </c>
      <c r="C31" s="58">
        <f>+'[2]Pol week'!D31</f>
        <v>131.5198</v>
      </c>
      <c r="D31" s="58">
        <f>+'[2]Pol week'!E31</f>
        <v>130.82760000000002</v>
      </c>
      <c r="E31" s="58">
        <f>+'[2]Pol week'!F31</f>
        <v>132.3596</v>
      </c>
      <c r="F31" s="58">
        <f>+'[2]Pol week'!G31</f>
        <v>123.0293</v>
      </c>
      <c r="G31" s="58">
        <f>+'[2]Pol week'!H31</f>
        <v>120.1149</v>
      </c>
      <c r="H31" s="58">
        <f>+'[2]Pol week'!I31</f>
        <v>122.4132</v>
      </c>
      <c r="I31" s="121">
        <f>+'[2]Pol week'!J31</f>
        <v>121.3798</v>
      </c>
      <c r="J31" s="121">
        <f>+'[2]Pol week'!K31</f>
        <v>128.6207</v>
      </c>
      <c r="K31" s="121">
        <f>+'[2]Pol week'!L31</f>
        <v>128.11520000000002</v>
      </c>
      <c r="L31" s="121">
        <f>+'[2]Pol week'!M31</f>
        <v>129.2744</v>
      </c>
      <c r="M31" s="141">
        <f>+'[2]Pol week'!N31</f>
        <v>136.5267</v>
      </c>
      <c r="N31" s="140">
        <f>+'[2]Pol week'!O31</f>
        <v>136.5267</v>
      </c>
      <c r="O31" s="150">
        <f>(+N31/M31)-1</f>
        <v>0</v>
      </c>
      <c r="P31" s="63"/>
      <c r="Q31" s="150">
        <f>+(N31/K31)-1</f>
        <v>0.06565575357178521</v>
      </c>
      <c r="R31" s="63"/>
    </row>
    <row r="32" spans="2:18" ht="12.75">
      <c r="B32" s="62" t="s">
        <v>17</v>
      </c>
      <c r="C32" s="57">
        <f>+'[2]Pol week'!D32</f>
        <v>512.08</v>
      </c>
      <c r="D32" s="57">
        <f>+'[2]Pol week'!E32</f>
        <v>505.77</v>
      </c>
      <c r="E32" s="57">
        <f>+'[2]Pol week'!F32</f>
        <v>509.94</v>
      </c>
      <c r="F32" s="57">
        <f>+'[2]Pol week'!G32</f>
        <v>476.09</v>
      </c>
      <c r="G32" s="57">
        <f>+'[2]Pol week'!H32</f>
        <v>466.37</v>
      </c>
      <c r="H32" s="57">
        <f>+'[2]Pol week'!I32</f>
        <v>478.41</v>
      </c>
      <c r="I32" s="142">
        <f>+'[2]Pol week'!J32</f>
        <v>489.19</v>
      </c>
      <c r="J32" s="142">
        <f>+'[2]Pol week'!K32</f>
        <v>516.73</v>
      </c>
      <c r="K32" s="142">
        <f>+'[2]Pol week'!L32</f>
        <v>523.1</v>
      </c>
      <c r="L32" s="142">
        <f>+'[2]Pol week'!M32</f>
        <v>530.93</v>
      </c>
      <c r="M32" s="142">
        <f>+'[2]Pol week'!N32</f>
        <v>562.02</v>
      </c>
      <c r="N32" s="140">
        <f>+'[2]Pol week'!O32</f>
        <v>562.02</v>
      </c>
      <c r="O32" s="150">
        <f>(+N32/M32)-1</f>
        <v>0</v>
      </c>
      <c r="P32" s="63"/>
      <c r="Q32" s="150">
        <f>+(N32/K32)-1</f>
        <v>0.07440259988529907</v>
      </c>
      <c r="R32" s="63"/>
    </row>
    <row r="33" spans="1:18" ht="12.75">
      <c r="A33" t="str">
        <f>+'[1]Pol week'!B33</f>
        <v>Portugal</v>
      </c>
      <c r="B33" s="61" t="s">
        <v>8</v>
      </c>
      <c r="C33" s="58">
        <f>+'[2]Pol week'!D33</f>
        <v>180</v>
      </c>
      <c r="D33" s="58">
        <f>+'[2]Pol week'!E33</f>
        <v>183</v>
      </c>
      <c r="E33" s="58">
        <f>+'[2]Pol week'!F33</f>
        <v>180</v>
      </c>
      <c r="F33" s="58">
        <f>+'[2]Pol week'!G33</f>
        <v>171</v>
      </c>
      <c r="G33" s="58">
        <f>+'[2]Pol week'!H33</f>
        <v>171</v>
      </c>
      <c r="H33" s="58">
        <f>+'[2]Pol week'!I33</f>
        <v>171</v>
      </c>
      <c r="I33" s="121">
        <f>+'[2]Pol week'!J33</f>
        <v>164</v>
      </c>
      <c r="J33" s="121">
        <f>+'[2]Pol week'!K33</f>
        <v>159</v>
      </c>
      <c r="K33" s="121">
        <f>+'[2]Pol week'!L33</f>
        <v>160</v>
      </c>
      <c r="L33" s="121">
        <f>+'[2]Pol week'!M33</f>
        <v>175</v>
      </c>
      <c r="M33" s="121">
        <f>+'[2]Pol week'!N33</f>
        <v>176</v>
      </c>
      <c r="N33" s="121">
        <f>+'[2]Pol week'!O33</f>
        <v>176</v>
      </c>
      <c r="O33" s="150">
        <f aca="true" t="shared" si="2" ref="O33:O38">(+N33/M33)-1</f>
        <v>0</v>
      </c>
      <c r="P33" s="63"/>
      <c r="Q33" s="150">
        <f aca="true" t="shared" si="3" ref="Q33:Q38">+(N33/K33)-1</f>
        <v>0.10000000000000009</v>
      </c>
      <c r="R33" s="63"/>
    </row>
    <row r="34" spans="1:17" ht="12.75">
      <c r="A34" t="s">
        <v>26</v>
      </c>
      <c r="B34" s="61" t="s">
        <v>8</v>
      </c>
      <c r="C34" s="58">
        <f>+'[2]Pol week'!D44</f>
        <v>151.6756</v>
      </c>
      <c r="D34" s="58">
        <f>+'[2]Pol week'!E44</f>
        <v>153.0413</v>
      </c>
      <c r="E34" s="58">
        <f>+'[2]Pol week'!F44</f>
        <v>146.5238</v>
      </c>
      <c r="F34" s="58">
        <f>+'[2]Pol week'!G44</f>
        <v>145.61700000000002</v>
      </c>
      <c r="G34" s="58">
        <f>+'[2]Pol week'!H44</f>
        <v>148.8041</v>
      </c>
      <c r="H34" s="58">
        <f>+'[2]Pol week'!I44</f>
        <v>146.5205</v>
      </c>
      <c r="I34" s="121">
        <f>+'[2]Pol week'!J44</f>
        <v>147.5617</v>
      </c>
      <c r="J34" s="121">
        <f>+'[2]Pol week'!K44</f>
        <v>146.892</v>
      </c>
      <c r="K34" s="121">
        <f>+'[2]Pol week'!L44</f>
        <v>144.9507</v>
      </c>
      <c r="L34" s="121">
        <f>+'[2]Pol week'!M44</f>
        <v>147.15300000000002</v>
      </c>
      <c r="M34" s="121">
        <f>+'[2]Pol week'!N44</f>
        <v>144.5749</v>
      </c>
      <c r="N34" s="140">
        <f>+'[2]Pol week'!O44</f>
        <v>144.5749</v>
      </c>
      <c r="O34" s="150">
        <f>(+N34/M34)-1</f>
        <v>0</v>
      </c>
      <c r="P34" s="63"/>
      <c r="Q34" s="150">
        <f>+(N34/K34)-1</f>
        <v>-0.002592605623843114</v>
      </c>
    </row>
    <row r="35" spans="2:17" ht="12.75">
      <c r="B35" s="60" t="s">
        <v>21</v>
      </c>
      <c r="C35" s="57">
        <f>+'[2]Pol week'!D45</f>
        <v>618</v>
      </c>
      <c r="D35" s="57">
        <f>+'[2]Pol week'!E45</f>
        <v>626</v>
      </c>
      <c r="E35" s="57">
        <f>+'[2]Pol week'!F45</f>
        <v>603</v>
      </c>
      <c r="F35" s="57">
        <f>+'[2]Pol week'!G45</f>
        <v>603</v>
      </c>
      <c r="G35" s="57">
        <f>+'[2]Pol week'!H45</f>
        <v>616</v>
      </c>
      <c r="H35" s="57">
        <f>+'[2]Pol week'!I45</f>
        <v>605</v>
      </c>
      <c r="I35" s="142">
        <f>+'[2]Pol week'!J45</f>
        <v>614</v>
      </c>
      <c r="J35" s="142">
        <f>+'[2]Pol week'!K45</f>
        <v>614</v>
      </c>
      <c r="K35" s="142">
        <f>+'[2]Pol week'!L45</f>
        <v>608</v>
      </c>
      <c r="L35" s="142">
        <f>+'[2]Pol week'!M45</f>
        <v>614</v>
      </c>
      <c r="M35" s="142">
        <f>+'[2]Pol week'!N45</f>
        <v>606</v>
      </c>
      <c r="N35" s="140">
        <f>+'[2]Pol week'!O45</f>
        <v>606</v>
      </c>
      <c r="O35" s="150">
        <f>(+N35/M35)-1</f>
        <v>0</v>
      </c>
      <c r="P35" s="63"/>
      <c r="Q35" s="150">
        <f>+(N35/K35)-1</f>
        <v>-0.003289473684210509</v>
      </c>
    </row>
    <row r="36" spans="1:17" ht="12.75">
      <c r="A36" t="str">
        <f>+'[1]Pol week'!B34</f>
        <v>Slovenie</v>
      </c>
      <c r="B36" s="61" t="s">
        <v>8</v>
      </c>
      <c r="C36" s="58">
        <f>+'[2]Pol week'!D34</f>
        <v>196.87</v>
      </c>
      <c r="D36" s="58">
        <f>+'[2]Pol week'!E34</f>
        <v>190.54</v>
      </c>
      <c r="E36" s="58">
        <f>+'[2]Pol week'!F34</f>
        <v>199.84</v>
      </c>
      <c r="F36" s="58">
        <f>+'[2]Pol week'!G34</f>
        <v>199.29</v>
      </c>
      <c r="G36" s="58">
        <f>+'[2]Pol week'!H34</f>
        <v>188.87</v>
      </c>
      <c r="H36" s="58">
        <f>+'[2]Pol week'!I34</f>
        <v>195.91</v>
      </c>
      <c r="I36" s="121">
        <f>+'[2]Pol week'!J34</f>
        <v>191.85</v>
      </c>
      <c r="J36" s="121">
        <f>+'[2]Pol week'!K34</f>
        <v>194.57</v>
      </c>
      <c r="K36" s="121">
        <f>+'[2]Pol week'!L34</f>
        <v>183.94</v>
      </c>
      <c r="L36" s="121">
        <f>+'[2]Pol week'!M34</f>
        <v>182.44</v>
      </c>
      <c r="M36" s="121">
        <f>+'[2]Pol week'!N34</f>
        <v>199.42</v>
      </c>
      <c r="N36" s="121">
        <f>+'[2]Pol week'!O34</f>
        <v>182.96</v>
      </c>
      <c r="O36" s="56">
        <f t="shared" si="2"/>
        <v>-0.08253936415605245</v>
      </c>
      <c r="Q36" s="56">
        <f t="shared" si="3"/>
        <v>-0.00532782429052947</v>
      </c>
    </row>
    <row r="37" spans="1:17" ht="12.75">
      <c r="A37" t="str">
        <f>+'[1]Pol week'!$B$35</f>
        <v>Slovaquie</v>
      </c>
      <c r="B37" s="61" t="s">
        <v>8</v>
      </c>
      <c r="C37" s="58">
        <f>+'[2]Pol week'!D35</f>
        <v>167.51</v>
      </c>
      <c r="D37" s="58">
        <f>+'[2]Pol week'!E35</f>
        <v>166.77</v>
      </c>
      <c r="E37" s="58">
        <f>+'[2]Pol week'!F35</f>
        <v>172.2</v>
      </c>
      <c r="F37" s="58">
        <f>+'[2]Pol week'!G35</f>
        <v>162.95</v>
      </c>
      <c r="G37" s="58">
        <f>+'[2]Pol week'!H35</f>
        <v>165.51</v>
      </c>
      <c r="H37" s="58">
        <f>+'[2]Pol week'!I35</f>
        <v>159.72</v>
      </c>
      <c r="I37" s="121">
        <f>+'[2]Pol week'!J35</f>
        <v>171.72</v>
      </c>
      <c r="J37" s="121">
        <f>+'[2]Pol week'!K35</f>
        <v>169.05</v>
      </c>
      <c r="K37" s="121">
        <f>+'[2]Pol week'!L35</f>
        <v>173</v>
      </c>
      <c r="L37" s="121">
        <f>+'[2]Pol week'!M35</f>
        <v>162.51</v>
      </c>
      <c r="M37" s="121">
        <f>+'[2]Pol week'!N35</f>
        <v>162.53</v>
      </c>
      <c r="N37" s="121">
        <f>+'[2]Pol week'!O35</f>
        <v>166.58</v>
      </c>
      <c r="O37" s="56">
        <f t="shared" si="2"/>
        <v>0.02491847658893742</v>
      </c>
      <c r="Q37" s="56">
        <f t="shared" si="3"/>
        <v>-0.037109826589595274</v>
      </c>
    </row>
    <row r="38" spans="1:17" ht="12.75">
      <c r="A38" t="str">
        <f>+'[1]Pol week'!B36</f>
        <v>Finlande</v>
      </c>
      <c r="B38" s="61" t="s">
        <v>8</v>
      </c>
      <c r="C38" s="58">
        <f>+'[2]Pol week'!D36</f>
        <v>244.59</v>
      </c>
      <c r="D38" s="58">
        <f>+'[2]Pol week'!E36</f>
        <v>242.53</v>
      </c>
      <c r="E38" s="58">
        <f>+'[2]Pol week'!F36</f>
        <v>251.11</v>
      </c>
      <c r="F38" s="58">
        <f>+'[2]Pol week'!G36</f>
        <v>243.3</v>
      </c>
      <c r="G38" s="58">
        <f>+'[2]Pol week'!H36</f>
        <v>246.51</v>
      </c>
      <c r="H38" s="58">
        <f>+'[2]Pol week'!I36</f>
        <v>247.03</v>
      </c>
      <c r="I38" s="121">
        <f>+'[2]Pol week'!J36</f>
        <v>249.07</v>
      </c>
      <c r="J38" s="121">
        <f>+'[2]Pol week'!K36</f>
        <v>253.84</v>
      </c>
      <c r="K38" s="121">
        <f>+'[2]Pol week'!L36</f>
        <v>247.18</v>
      </c>
      <c r="L38" s="121">
        <f>+'[2]Pol week'!M36</f>
        <v>246.65</v>
      </c>
      <c r="M38" s="121">
        <f>+'[2]Pol week'!N36</f>
        <v>237.99</v>
      </c>
      <c r="N38" s="121">
        <f>+'[2]Pol week'!O36</f>
        <v>238.67</v>
      </c>
      <c r="O38" s="56">
        <f t="shared" si="2"/>
        <v>0.0028572629102061597</v>
      </c>
      <c r="Q38" s="56">
        <f t="shared" si="3"/>
        <v>-0.03442835180839876</v>
      </c>
    </row>
    <row r="39" spans="1:17" ht="12.75">
      <c r="A39" t="str">
        <f>+'[1]Pol week'!B38</f>
        <v>Suède</v>
      </c>
      <c r="B39" s="61" t="s">
        <v>8</v>
      </c>
      <c r="C39" s="97">
        <f>+'[2]Pol week'!D37</f>
        <v>195.9719</v>
      </c>
      <c r="D39" s="97">
        <f>+'[2]Pol week'!E37</f>
        <v>193.1651</v>
      </c>
      <c r="E39" s="97">
        <f>+'[2]Pol week'!F37</f>
        <v>193.6112</v>
      </c>
      <c r="F39" s="97">
        <f>+'[2]Pol week'!G37</f>
        <v>194.6297</v>
      </c>
      <c r="G39" s="97">
        <f>+'[2]Pol week'!H37</f>
        <v>190.8262</v>
      </c>
      <c r="H39" s="97">
        <f>+'[2]Pol week'!I37</f>
        <v>193.4498</v>
      </c>
      <c r="I39" s="144">
        <f>+'[2]Pol week'!J37</f>
        <v>191.695</v>
      </c>
      <c r="J39" s="144">
        <f>+'[2]Pol week'!K37</f>
        <v>199.5149</v>
      </c>
      <c r="K39" s="144">
        <f>+'[2]Pol week'!L37</f>
        <v>204.1901</v>
      </c>
      <c r="L39" s="144">
        <f>+'[2]Pol week'!M37</f>
        <v>176.2958</v>
      </c>
      <c r="M39" s="144">
        <f>+'[2]Pol week'!N37</f>
        <v>197.0064</v>
      </c>
      <c r="N39" s="144">
        <f>+'[2]Pol week'!O37</f>
        <v>199.4456</v>
      </c>
      <c r="O39" s="56">
        <f>(+N39/M39)-1</f>
        <v>0.012381323652429499</v>
      </c>
      <c r="Q39" s="56">
        <f>+(N39/K39)-1</f>
        <v>-0.023235700457563735</v>
      </c>
    </row>
    <row r="40" spans="2:17" ht="12.75">
      <c r="B40" s="59" t="s">
        <v>19</v>
      </c>
      <c r="C40" s="59">
        <f>+'[2]Pol week'!D38</f>
        <v>1902</v>
      </c>
      <c r="D40" s="59">
        <f>+'[2]Pol week'!E38</f>
        <v>1881</v>
      </c>
      <c r="E40" s="59">
        <f>+'[2]Pol week'!F38</f>
        <v>1877</v>
      </c>
      <c r="F40" s="59">
        <f>+'[2]Pol week'!G38</f>
        <v>1891</v>
      </c>
      <c r="G40" s="59">
        <f>+'[2]Pol week'!H38</f>
        <v>1838</v>
      </c>
      <c r="H40" s="59">
        <f>+'[2]Pol week'!I38</f>
        <v>1858</v>
      </c>
      <c r="I40" s="126">
        <f>+'[2]Pol week'!J38</f>
        <v>1854</v>
      </c>
      <c r="J40" s="126">
        <f>+'[2]Pol week'!K38</f>
        <v>1920</v>
      </c>
      <c r="K40" s="126">
        <f>+'[2]Pol week'!L38</f>
        <v>1976</v>
      </c>
      <c r="L40" s="126">
        <f>+'[2]Pol week'!M38</f>
        <v>1716</v>
      </c>
      <c r="M40" s="126">
        <f>+'[2]Pol week'!N38</f>
        <v>1888</v>
      </c>
      <c r="N40" s="126">
        <f>+'[2]Pol week'!O38</f>
        <v>1915</v>
      </c>
      <c r="O40" s="56">
        <f>(+N40/M40)-1</f>
        <v>0.014300847457627164</v>
      </c>
      <c r="Q40" s="56">
        <f>+(N40/K40)-1</f>
        <v>-0.030870445344129527</v>
      </c>
    </row>
    <row r="41" spans="1:17" ht="12.75">
      <c r="A41" t="str">
        <f>+'[1]Pol week'!B40</f>
        <v>Royaume-Uni</v>
      </c>
      <c r="B41" s="61" t="s">
        <v>8</v>
      </c>
      <c r="C41" s="98">
        <f>+'[2]Pol week'!D39</f>
        <v>120.81070000000001</v>
      </c>
      <c r="D41" s="98">
        <f>+'[2]Pol week'!E39</f>
        <v>122.6286</v>
      </c>
      <c r="E41" s="98">
        <f>+'[2]Pol week'!F39</f>
        <v>125.7051</v>
      </c>
      <c r="F41" s="98">
        <f>+'[2]Pol week'!G39</f>
        <v>126.05040000000001</v>
      </c>
      <c r="G41" s="98">
        <f>+'[2]Pol week'!H39</f>
        <v>126.20630000000001</v>
      </c>
      <c r="H41" s="98">
        <f>+'[2]Pol week'!I39</f>
        <v>128.6982</v>
      </c>
      <c r="I41" s="158">
        <f>+'[2]Pol week'!J39</f>
        <v>128.6982</v>
      </c>
      <c r="J41" s="158">
        <f>+'[2]Pol week'!K39</f>
        <v>128.6982</v>
      </c>
      <c r="K41" s="158">
        <f>+'[2]Pol week'!L39</f>
        <v>128.6982</v>
      </c>
      <c r="L41" s="146">
        <f>+'[2]Pol week'!M39</f>
        <v>128.6982</v>
      </c>
      <c r="M41" s="140">
        <f>+'[2]Pol week'!N39</f>
        <v>128.6982</v>
      </c>
      <c r="N41" s="140">
        <f>+'[2]Pol week'!O39</f>
        <v>128.6982</v>
      </c>
      <c r="O41" s="56"/>
      <c r="Q41" s="56"/>
    </row>
    <row r="42" spans="2:17" ht="12.75">
      <c r="B42" s="62" t="s">
        <v>20</v>
      </c>
      <c r="C42" s="169">
        <f>+'[2]Pol week'!D40</f>
        <v>108.45</v>
      </c>
      <c r="D42" s="169">
        <f>+'[2]Pol week'!E40</f>
        <v>109.27</v>
      </c>
      <c r="E42" s="169">
        <f>+'[2]Pol week'!F40</f>
        <v>110.44</v>
      </c>
      <c r="F42" s="169">
        <f>+'[2]Pol week'!G40</f>
        <v>110.72</v>
      </c>
      <c r="G42" s="169">
        <f>+'[2]Pol week'!H40</f>
        <v>110.06</v>
      </c>
      <c r="H42" s="169">
        <f>+'[2]Pol week'!I40</f>
        <v>111.71</v>
      </c>
      <c r="I42" s="158">
        <f>+'[2]Pol week'!J40</f>
        <v>111.71</v>
      </c>
      <c r="J42" s="158">
        <f>+'[2]Pol week'!K40</f>
        <v>111.71</v>
      </c>
      <c r="K42" s="158">
        <f>+'[2]Pol week'!L40</f>
        <v>111.71</v>
      </c>
      <c r="L42" s="158">
        <f>+'[2]Pol week'!M40</f>
        <v>111.71</v>
      </c>
      <c r="M42" s="145">
        <f>+'[2]Pol week'!N40</f>
        <v>111.71</v>
      </c>
      <c r="N42" s="145">
        <f>+'[2]Pol week'!O40</f>
        <v>111.71</v>
      </c>
      <c r="O42" s="56"/>
      <c r="Q42" s="56"/>
    </row>
    <row r="43" spans="2:17" ht="12.75">
      <c r="B43" s="61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61"/>
      <c r="Q43" s="168"/>
    </row>
    <row r="44" spans="1:17" ht="12.75">
      <c r="A44" t="s">
        <v>6</v>
      </c>
      <c r="B44" s="61" t="str">
        <f>+'[1]Pol week'!C42</f>
        <v>EUR</v>
      </c>
      <c r="C44" s="55">
        <f>+'[2]Pol week'!S$41</f>
        <v>163.39397049999997</v>
      </c>
      <c r="D44" s="55">
        <f>+'[2]Pol week'!T$41</f>
        <v>163.45677809999998</v>
      </c>
      <c r="E44" s="55">
        <f>+'[2]Pol week'!U$41</f>
        <v>165.3775249</v>
      </c>
      <c r="F44" s="55">
        <f>+'[2]Pol week'!V$41</f>
        <v>163.30034659999998</v>
      </c>
      <c r="G44" s="55">
        <f>+'[2]Pol week'!W$41</f>
        <v>162.59635620000003</v>
      </c>
      <c r="H44" s="55">
        <f>+'[2]Pol week'!X$41</f>
        <v>163.4329911</v>
      </c>
      <c r="I44" s="55">
        <f>+'[2]Pol week'!Y$41</f>
        <v>162.6149561</v>
      </c>
      <c r="J44" s="55">
        <f>+'[2]Pol week'!Z$41</f>
        <v>162.3851074</v>
      </c>
      <c r="K44" s="55">
        <f>+'[2]Pol week'!AA$41</f>
        <v>162.0961992</v>
      </c>
      <c r="L44" s="55">
        <f>+'[2]Pol week'!AB$41</f>
        <v>163.011106</v>
      </c>
      <c r="M44" s="55">
        <f>+'[2]Pol week'!AC$41</f>
        <v>164.26960199999996</v>
      </c>
      <c r="N44" s="55">
        <f>+'[2]Pol week'!AD$41</f>
        <v>165.495049</v>
      </c>
      <c r="O44" s="56">
        <f>(+N44/M44)-1</f>
        <v>0.007459974244047984</v>
      </c>
      <c r="Q44" s="56">
        <f>+(N44/K44)-1</f>
        <v>0.02096810299547114</v>
      </c>
    </row>
    <row r="45" spans="3:17" ht="12.7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1"/>
      <c r="Q45" s="65"/>
    </row>
  </sheetData>
  <mergeCells count="1">
    <mergeCell ref="A1:N1"/>
  </mergeCells>
  <printOptions/>
  <pageMargins left="0.75" right="0.75" top="0.65" bottom="0.31" header="0.5" footer="0.31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workbookViewId="0" topLeftCell="A1">
      <selection activeCell="S45" sqref="S45"/>
    </sheetView>
  </sheetViews>
  <sheetFormatPr defaultColWidth="9.140625" defaultRowHeight="12.75"/>
  <cols>
    <col min="1" max="1" width="11.8515625" style="0" customWidth="1"/>
  </cols>
  <sheetData>
    <row r="1" spans="1:15" ht="18">
      <c r="A1" s="209" t="s">
        <v>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3" spans="1:17" ht="12.75">
      <c r="A3" t="str">
        <f>+'[1]Pol month'!B5</f>
        <v>MN/100 KG</v>
      </c>
      <c r="C3" s="22" t="s">
        <v>147</v>
      </c>
      <c r="D3" s="22" t="s">
        <v>151</v>
      </c>
      <c r="E3" s="67" t="s">
        <v>152</v>
      </c>
      <c r="F3" s="151" t="s">
        <v>153</v>
      </c>
      <c r="G3" s="67" t="s">
        <v>154</v>
      </c>
      <c r="H3" s="67">
        <v>40087</v>
      </c>
      <c r="I3" s="67">
        <v>40118</v>
      </c>
      <c r="J3" s="151" t="s">
        <v>158</v>
      </c>
      <c r="K3" s="102" t="s">
        <v>157</v>
      </c>
      <c r="L3" s="101" t="s">
        <v>160</v>
      </c>
      <c r="M3" s="22" t="s">
        <v>165</v>
      </c>
      <c r="N3" s="23" t="s">
        <v>166</v>
      </c>
      <c r="O3" s="22" t="s">
        <v>167</v>
      </c>
      <c r="P3" s="22"/>
      <c r="Q3" s="23" t="s">
        <v>148</v>
      </c>
    </row>
    <row r="4" spans="5:12" ht="12.75">
      <c r="E4" s="29"/>
      <c r="F4" s="29"/>
      <c r="K4" s="120"/>
      <c r="L4" s="52" t="s">
        <v>38</v>
      </c>
    </row>
    <row r="5" spans="1:17" ht="12.75">
      <c r="A5" t="str">
        <f>+'[1]Pol month'!B6</f>
        <v>Belgique</v>
      </c>
      <c r="B5" t="str">
        <f>+'[1]Pol month'!C6</f>
        <v>EUR</v>
      </c>
      <c r="C5" s="15">
        <f>+'[2]Pol month'!D6</f>
        <v>158.64520000000002</v>
      </c>
      <c r="D5" s="15">
        <f>+'[2]Pol month'!E6</f>
        <v>166.66670000000002</v>
      </c>
      <c r="E5" s="15">
        <f>+'[2]Pol month'!F6</f>
        <v>166.4839</v>
      </c>
      <c r="F5" s="15">
        <f>+'[2]Pol month'!G6</f>
        <v>169.1935</v>
      </c>
      <c r="G5" s="15">
        <f>+'[2]Pol month'!H6</f>
        <v>165.26670000000001</v>
      </c>
      <c r="H5" s="15">
        <f>+'[2]Pol month'!I6</f>
        <v>144.0968</v>
      </c>
      <c r="I5" s="15">
        <f>+'[2]Pol month'!J6</f>
        <v>129.4333</v>
      </c>
      <c r="J5" s="15">
        <f>+'[2]Pol month'!K6</f>
        <v>149.3871</v>
      </c>
      <c r="K5" s="15">
        <f>+'[2]Pol month'!L6</f>
        <v>164.4839</v>
      </c>
      <c r="L5" s="15">
        <f>+'[2]Pol month'!M6</f>
        <v>152.5</v>
      </c>
      <c r="M5" s="15">
        <f>+'[2]Pol month'!N6</f>
        <v>157.7742</v>
      </c>
      <c r="N5" s="15">
        <f>+'[2]Pol month'!O6</f>
        <v>156.8667</v>
      </c>
      <c r="O5" s="15">
        <f>+'[2]Pol month'!P6</f>
        <v>161.12900000000002</v>
      </c>
      <c r="Q5" s="49">
        <f aca="true" t="shared" si="0" ref="Q5:Q41">+(O5/C5)-1</f>
        <v>0.015656319888657233</v>
      </c>
    </row>
    <row r="6" spans="1:17" ht="12.75">
      <c r="A6" t="s">
        <v>25</v>
      </c>
      <c r="B6" t="s">
        <v>8</v>
      </c>
      <c r="C6" s="15">
        <f>+'[2]Pol month'!D40</f>
        <v>145.75490000000002</v>
      </c>
      <c r="D6" s="15">
        <f>+'[2]Pol month'!E40</f>
        <v>143.8843</v>
      </c>
      <c r="E6" s="15">
        <f>+'[2]Pol month'!F40</f>
        <v>146.9017</v>
      </c>
      <c r="F6" s="15">
        <f>+'[2]Pol month'!G40</f>
        <v>143.7305</v>
      </c>
      <c r="G6" s="15">
        <f>+'[2]Pol month'!H40</f>
        <v>137.7217</v>
      </c>
      <c r="H6" s="15">
        <f>+'[2]Pol month'!I40</f>
        <v>135.108</v>
      </c>
      <c r="I6" s="15">
        <f>+'[2]Pol month'!J40</f>
        <v>128.5225</v>
      </c>
      <c r="J6" s="15">
        <f>+'[2]Pol month'!K40</f>
        <v>134.1568</v>
      </c>
      <c r="K6" s="15">
        <f>+'[2]Pol month'!L40</f>
        <v>129.3684</v>
      </c>
      <c r="L6" s="15">
        <f>+'[2]Pol month'!M40</f>
        <v>122.4409</v>
      </c>
      <c r="M6" s="15">
        <f>+'[2]Pol month'!N40</f>
        <v>127.9727</v>
      </c>
      <c r="N6" s="15">
        <f>+'[2]Pol month'!O40</f>
        <v>124.2518</v>
      </c>
      <c r="O6" s="15">
        <f>+'[2]Pol month'!P40</f>
        <v>132.3774</v>
      </c>
      <c r="Q6" s="49">
        <f t="shared" si="0"/>
        <v>-0.09178079090308477</v>
      </c>
    </row>
    <row r="7" spans="2:17" ht="12.75">
      <c r="B7" s="18" t="s">
        <v>23</v>
      </c>
      <c r="C7" s="20">
        <f>+'[2]Pol month'!D41</f>
        <v>285.0674</v>
      </c>
      <c r="D7" s="20">
        <f>+'[2]Pol month'!E41</f>
        <v>281.409</v>
      </c>
      <c r="E7" s="20">
        <f>+'[2]Pol month'!F41</f>
        <v>287.31030000000004</v>
      </c>
      <c r="F7" s="20">
        <f>+'[2]Pol month'!G41</f>
        <v>281.10810000000004</v>
      </c>
      <c r="G7" s="20">
        <f>+'[2]Pol month'!H41</f>
        <v>269.356</v>
      </c>
      <c r="H7" s="20">
        <f>+'[2]Pol month'!I41</f>
        <v>264.24420000000003</v>
      </c>
      <c r="I7" s="20">
        <f>+'[2]Pol month'!J41</f>
        <v>251.36430000000001</v>
      </c>
      <c r="J7" s="20">
        <f>+'[2]Pol month'!K41</f>
        <v>262.38390000000004</v>
      </c>
      <c r="K7" s="20">
        <f>+'[2]Pol month'!L41</f>
        <v>253.01870000000002</v>
      </c>
      <c r="L7" s="20">
        <f>+'[2]Pol month'!M41</f>
        <v>239.47</v>
      </c>
      <c r="M7" s="20">
        <f>+'[2]Pol month'!N41</f>
        <v>250.28900000000002</v>
      </c>
      <c r="N7" s="20">
        <f>+'[2]Pol month'!O41</f>
        <v>243.012</v>
      </c>
      <c r="O7" s="20">
        <f>+'[2]Pol month'!P41</f>
        <v>258.9037</v>
      </c>
      <c r="Q7" s="49">
        <f t="shared" si="0"/>
        <v>-0.0917807507978815</v>
      </c>
    </row>
    <row r="8" spans="1:17" ht="12.75">
      <c r="A8" t="str">
        <f>+'[1]Pol month'!B7</f>
        <v>République tchèque</v>
      </c>
      <c r="B8" t="str">
        <f>+'[1]Pol month'!C7</f>
        <v>EUR</v>
      </c>
      <c r="C8" s="15">
        <f>+'[2]Pol month'!D7</f>
        <v>174.4829</v>
      </c>
      <c r="D8" s="15">
        <f>+'[2]Pol month'!E7</f>
        <v>173.2585</v>
      </c>
      <c r="E8" s="15">
        <f>+'[2]Pol month'!F7</f>
        <v>180.3959</v>
      </c>
      <c r="F8" s="15">
        <f>+'[2]Pol month'!G7</f>
        <v>175.93370000000002</v>
      </c>
      <c r="G8" s="15">
        <f>+'[2]Pol month'!H7</f>
        <v>178.06130000000002</v>
      </c>
      <c r="H8" s="15">
        <f>+'[2]Pol month'!I7</f>
        <v>173.0455</v>
      </c>
      <c r="I8" s="15">
        <f>+'[2]Pol month'!J7</f>
        <v>174.2346</v>
      </c>
      <c r="J8" s="15">
        <f>+'[2]Pol month'!K7</f>
        <v>171.42700000000002</v>
      </c>
      <c r="K8" s="15">
        <f>+'[2]Pol month'!L7</f>
        <v>168.5316</v>
      </c>
      <c r="L8" s="15">
        <f>+'[2]Pol month'!M7</f>
        <v>169.3778</v>
      </c>
      <c r="M8" s="15">
        <f>+'[2]Pol month'!N7</f>
        <v>167.09390000000002</v>
      </c>
      <c r="N8" s="15">
        <f>+'[2]Pol month'!O7</f>
        <v>165.8793</v>
      </c>
      <c r="O8" s="15">
        <f>+'[2]Pol month'!P7</f>
        <v>165.2474</v>
      </c>
      <c r="Q8" s="49">
        <f t="shared" si="0"/>
        <v>-0.05293068833679404</v>
      </c>
    </row>
    <row r="9" spans="1:17" ht="12.75">
      <c r="A9" s="16"/>
      <c r="B9" s="18" t="str">
        <f>+'[1]Pol month'!C8</f>
        <v>CZK</v>
      </c>
      <c r="C9" s="18">
        <f>+'[2]Pol month'!D8</f>
        <v>4666.1410000000005</v>
      </c>
      <c r="D9" s="18">
        <f>+'[2]Pol month'!E8</f>
        <v>4600.7187</v>
      </c>
      <c r="E9" s="18">
        <f>+'[2]Pol month'!F8</f>
        <v>4658.2619</v>
      </c>
      <c r="F9" s="18">
        <f>+'[2]Pol month'!G8</f>
        <v>4512.1045</v>
      </c>
      <c r="G9" s="18">
        <f>+'[2]Pol month'!H8</f>
        <v>4514.677000000001</v>
      </c>
      <c r="H9" s="18">
        <f>+'[2]Pol month'!I8</f>
        <v>4465.6497</v>
      </c>
      <c r="I9" s="18">
        <f>+'[2]Pol month'!J8</f>
        <v>4500.3297</v>
      </c>
      <c r="J9" s="18">
        <f>+'[2]Pol month'!K8</f>
        <v>4472.8626</v>
      </c>
      <c r="K9" s="18">
        <f>+'[2]Pol month'!L8</f>
        <v>4411.8174</v>
      </c>
      <c r="L9" s="18">
        <f>+'[2]Pol month'!M8</f>
        <v>4402.22</v>
      </c>
      <c r="M9" s="18">
        <f>+'[2]Pol month'!N8</f>
        <v>4269.4177</v>
      </c>
      <c r="N9" s="18">
        <f>+'[2]Pol month'!O8</f>
        <v>4198.7983</v>
      </c>
      <c r="O9" s="18">
        <f>+'[2]Pol month'!P8</f>
        <v>4244.2061</v>
      </c>
      <c r="Q9" s="49">
        <f t="shared" si="0"/>
        <v>-0.09042480713720402</v>
      </c>
    </row>
    <row r="10" spans="1:17" ht="12.75">
      <c r="A10" t="str">
        <f>+'[1]Pol month'!B9</f>
        <v>Danemark</v>
      </c>
      <c r="B10" t="str">
        <f>+'[1]Pol month'!C9</f>
        <v>EUR</v>
      </c>
      <c r="C10" s="15">
        <f>+'[2]Pol month'!D9</f>
        <v>190.4642</v>
      </c>
      <c r="D10" s="15">
        <f>+'[2]Pol month'!E9</f>
        <v>182.6395</v>
      </c>
      <c r="E10" s="15">
        <f>+'[2]Pol month'!F9</f>
        <v>188.6922</v>
      </c>
      <c r="F10" s="15">
        <f>+'[2]Pol month'!G9</f>
        <v>186.2587</v>
      </c>
      <c r="G10" s="15">
        <f>+'[2]Pol month'!H9</f>
        <v>174.3435</v>
      </c>
      <c r="H10" s="15">
        <f>+'[2]Pol month'!I9</f>
        <v>180.1622</v>
      </c>
      <c r="I10" s="15">
        <f>+'[2]Pol month'!J9</f>
        <v>182.2364</v>
      </c>
      <c r="J10" s="15">
        <f>+'[2]Pol month'!K9</f>
        <v>181.9556</v>
      </c>
      <c r="K10" s="15">
        <f>+'[2]Pol month'!L9</f>
        <v>190.1206</v>
      </c>
      <c r="L10" s="15">
        <f>+'[2]Pol month'!M9</f>
        <v>171.68280000000001</v>
      </c>
      <c r="M10" s="15">
        <f>+'[2]Pol month'!N9</f>
        <v>187.9564</v>
      </c>
      <c r="N10" s="15">
        <f>+'[2]Pol month'!O9</f>
        <v>192.91080000000002</v>
      </c>
      <c r="O10" s="15">
        <f>+'[2]Pol month'!P9</f>
        <v>193.2174</v>
      </c>
      <c r="Q10" s="49">
        <f t="shared" si="0"/>
        <v>0.014455209955466675</v>
      </c>
    </row>
    <row r="11" spans="1:17" ht="12.75">
      <c r="A11" s="16"/>
      <c r="B11" s="18" t="str">
        <f>+'[1]Pol month'!C10</f>
        <v>DKK</v>
      </c>
      <c r="C11" s="18">
        <f>+'[2]Pol month'!D10</f>
        <v>1418.3871000000001</v>
      </c>
      <c r="D11" s="18">
        <f>+'[2]Pol month'!E10</f>
        <v>1359.8667</v>
      </c>
      <c r="E11" s="18">
        <f>+'[2]Pol month'!F10</f>
        <v>1404.9677000000001</v>
      </c>
      <c r="F11" s="18">
        <f>+'[2]Pol month'!G10</f>
        <v>1386.5484000000001</v>
      </c>
      <c r="G11" s="18">
        <f>+'[2]Pol month'!H10</f>
        <v>1297.6000000000001</v>
      </c>
      <c r="H11" s="18">
        <f>+'[2]Pol month'!I10</f>
        <v>1341.0968</v>
      </c>
      <c r="I11" s="18">
        <f>+'[2]Pol month'!J10</f>
        <v>1356.1333</v>
      </c>
      <c r="J11" s="18">
        <f>+'[2]Pol month'!K10</f>
        <v>1354.1290000000001</v>
      </c>
      <c r="K11" s="18">
        <f>+'[2]Pol month'!L10</f>
        <v>1415</v>
      </c>
      <c r="L11" s="18">
        <f>+'[2]Pol month'!M10</f>
        <v>1278</v>
      </c>
      <c r="M11" s="18">
        <f>+'[2]Pol month'!N10</f>
        <v>1398.7097</v>
      </c>
      <c r="N11" s="18">
        <f>+'[2]Pol month'!O10</f>
        <v>1435.8333</v>
      </c>
      <c r="O11" s="18">
        <f>+'[2]Pol month'!P10</f>
        <v>1437.8333</v>
      </c>
      <c r="Q11" s="49">
        <f t="shared" si="0"/>
        <v>0.01371007956854653</v>
      </c>
    </row>
    <row r="12" spans="1:17" ht="12.75">
      <c r="A12" t="str">
        <f>+'[1]Pol month'!B11</f>
        <v>Allemagne</v>
      </c>
      <c r="B12" t="str">
        <f>+'[1]Pol month'!C11</f>
        <v>EUR</v>
      </c>
      <c r="C12" s="15">
        <f>+'[2]Pol month'!D11</f>
        <v>247.6774</v>
      </c>
      <c r="D12" s="15">
        <f>+'[2]Pol month'!E11</f>
        <v>249</v>
      </c>
      <c r="E12" s="15">
        <f>+'[2]Pol month'!F11</f>
        <v>249</v>
      </c>
      <c r="F12" s="15">
        <f>+'[2]Pol month'!G11</f>
        <v>249</v>
      </c>
      <c r="G12" s="15">
        <f>+'[2]Pol month'!H11</f>
        <v>249</v>
      </c>
      <c r="H12" s="15">
        <f>+'[2]Pol month'!I11</f>
        <v>249</v>
      </c>
      <c r="I12" s="15">
        <f>+'[2]Pol month'!J11</f>
        <v>249</v>
      </c>
      <c r="J12" s="15">
        <f>+'[2]Pol month'!K11</f>
        <v>249</v>
      </c>
      <c r="K12" s="15">
        <f>+'[2]Pol month'!L11</f>
        <v>241.54840000000002</v>
      </c>
      <c r="L12" s="15">
        <f>+'[2]Pol month'!M11</f>
        <v>240</v>
      </c>
      <c r="M12" s="15">
        <f>+'[2]Pol month'!N11</f>
        <v>240</v>
      </c>
      <c r="N12" s="15">
        <f>+'[2]Pol month'!O11</f>
        <v>241.26670000000001</v>
      </c>
      <c r="O12" s="15">
        <f>+'[2]Pol month'!P11</f>
        <v>242.93550000000002</v>
      </c>
      <c r="Q12" s="49">
        <f t="shared" si="0"/>
        <v>-0.01914546906580894</v>
      </c>
    </row>
    <row r="13" spans="1:17" ht="12.75">
      <c r="A13" t="str">
        <f>+'[1]Pol month'!B12</f>
        <v>Estonie</v>
      </c>
      <c r="B13" t="str">
        <f>+'[1]Pol month'!C12</f>
        <v>EUR</v>
      </c>
      <c r="C13" s="15">
        <f>+'[2]Pol month'!D12</f>
        <v>173.79430000000002</v>
      </c>
      <c r="D13" s="15">
        <f>+'[2]Pol month'!E12</f>
        <v>164.9666</v>
      </c>
      <c r="E13" s="15">
        <f>+'[2]Pol month'!F12</f>
        <v>166.898</v>
      </c>
      <c r="F13" s="15">
        <f>+'[2]Pol month'!G12</f>
        <v>169.9308</v>
      </c>
      <c r="G13" s="15">
        <f>+'[2]Pol month'!H12</f>
        <v>174.4298</v>
      </c>
      <c r="H13" s="15">
        <f>+'[2]Pol month'!I12</f>
        <v>176.1797</v>
      </c>
      <c r="I13" s="15">
        <f>+'[2]Pol month'!J12</f>
        <v>170.77200000000002</v>
      </c>
      <c r="J13" s="15">
        <f>+'[2]Pol month'!K12</f>
        <v>164.22820000000002</v>
      </c>
      <c r="K13" s="15">
        <f>+'[2]Pol month'!L12</f>
        <v>159.8245</v>
      </c>
      <c r="L13" s="15">
        <f>+'[2]Pol month'!M12</f>
        <v>151.3588</v>
      </c>
      <c r="M13" s="15">
        <f>+'[2]Pol month'!N12</f>
        <v>156.04340000000002</v>
      </c>
      <c r="N13" s="15">
        <f>+'[2]Pol month'!O12</f>
        <v>145.85490000000001</v>
      </c>
      <c r="O13" s="15">
        <f>+'[2]Pol month'!P12</f>
        <v>145.2897</v>
      </c>
      <c r="Q13" s="49">
        <f t="shared" si="0"/>
        <v>-0.16401343427258552</v>
      </c>
    </row>
    <row r="14" spans="1:17" ht="12.75">
      <c r="A14" s="16"/>
      <c r="B14" s="18" t="str">
        <f>+'[1]Pol month'!C13</f>
        <v>EEK</v>
      </c>
      <c r="C14" s="18">
        <f>+'[2]Pol month'!D13</f>
        <v>2719.2903</v>
      </c>
      <c r="D14" s="18">
        <f>+'[2]Pol month'!E13</f>
        <v>2581.1667</v>
      </c>
      <c r="E14" s="18">
        <f>+'[2]Pol month'!F13</f>
        <v>2611.3871</v>
      </c>
      <c r="F14" s="18">
        <f>+'[2]Pol month'!G13</f>
        <v>2658.8387000000002</v>
      </c>
      <c r="G14" s="18">
        <f>+'[2]Pol month'!H13</f>
        <v>2729.2333000000003</v>
      </c>
      <c r="H14" s="18">
        <f>+'[2]Pol month'!I13</f>
        <v>2756.6129</v>
      </c>
      <c r="I14" s="18">
        <f>+'[2]Pol month'!J13</f>
        <v>2672</v>
      </c>
      <c r="J14" s="18">
        <f>+'[2]Pol month'!K13</f>
        <v>2569.6129</v>
      </c>
      <c r="K14" s="18">
        <f>+'[2]Pol month'!L13</f>
        <v>2500.7097000000003</v>
      </c>
      <c r="L14" s="18">
        <f>+'[2]Pol month'!M13</f>
        <v>2368.25</v>
      </c>
      <c r="M14" s="18">
        <f>+'[2]Pol month'!N13</f>
        <v>2441.5484</v>
      </c>
      <c r="N14" s="18">
        <f>+'[2]Pol month'!O13</f>
        <v>2282.1333</v>
      </c>
      <c r="O14" s="18">
        <f>+'[2]Pol month'!P13</f>
        <v>2273.2903</v>
      </c>
      <c r="Q14" s="49">
        <f t="shared" si="0"/>
        <v>-0.16401338246232844</v>
      </c>
    </row>
    <row r="15" spans="1:17" ht="12.75">
      <c r="A15" t="str">
        <f>+'[1]Pol month'!B14</f>
        <v>Grèce</v>
      </c>
      <c r="B15" t="str">
        <f>+'[1]Pol month'!C14</f>
        <v>EUR</v>
      </c>
      <c r="C15" s="15">
        <f>+'[2]Pol month'!D14</f>
        <v>224.7097</v>
      </c>
      <c r="D15" s="15">
        <f>+'[2]Pol month'!E14</f>
        <v>227.66670000000002</v>
      </c>
      <c r="E15" s="15">
        <f>+'[2]Pol month'!F14</f>
        <v>231.1613</v>
      </c>
      <c r="F15" s="15">
        <f>+'[2]Pol month'!G14</f>
        <v>233.1613</v>
      </c>
      <c r="G15" s="15">
        <f>+'[2]Pol month'!H14</f>
        <v>230.1</v>
      </c>
      <c r="H15" s="15">
        <f>+'[2]Pol month'!I14</f>
        <v>226.871</v>
      </c>
      <c r="I15" s="15">
        <f>+'[2]Pol month'!J14</f>
        <v>224.4667</v>
      </c>
      <c r="J15" s="15">
        <f>+'[2]Pol month'!K14</f>
        <v>223.0968</v>
      </c>
      <c r="K15" s="15">
        <f>+'[2]Pol month'!L14</f>
        <v>225.3871</v>
      </c>
      <c r="L15" s="15">
        <f>+'[2]Pol month'!M14</f>
        <v>224.5</v>
      </c>
      <c r="M15" s="15">
        <f>+'[2]Pol month'!N14</f>
        <v>221.8065</v>
      </c>
      <c r="N15" s="15">
        <f>+'[2]Pol month'!O14</f>
        <v>216.8333</v>
      </c>
      <c r="O15" s="15">
        <f>+'[2]Pol month'!P14</f>
        <v>215</v>
      </c>
      <c r="Q15" s="49">
        <f t="shared" si="0"/>
        <v>-0.043209972689207454</v>
      </c>
    </row>
    <row r="16" spans="1:17" ht="12.75">
      <c r="A16" t="str">
        <f>+'[1]Pol month'!B15</f>
        <v>Espagne</v>
      </c>
      <c r="B16" t="str">
        <f>+'[1]Pol month'!C15</f>
        <v>EUR</v>
      </c>
      <c r="C16" s="15">
        <f>+'[2]Pol month'!D15</f>
        <v>148.4113</v>
      </c>
      <c r="D16" s="15">
        <f>+'[2]Pol month'!E15</f>
        <v>147.977</v>
      </c>
      <c r="E16" s="15">
        <f>+'[2]Pol month'!F15</f>
        <v>153.0932</v>
      </c>
      <c r="F16" s="15">
        <f>+'[2]Pol month'!G15</f>
        <v>164.3629</v>
      </c>
      <c r="G16" s="15">
        <f>+'[2]Pol month'!H15</f>
        <v>168.45600000000002</v>
      </c>
      <c r="H16" s="15">
        <f>+'[2]Pol month'!I15</f>
        <v>154.7768</v>
      </c>
      <c r="I16" s="15">
        <f>+'[2]Pol month'!J15</f>
        <v>148.00130000000001</v>
      </c>
      <c r="J16" s="15">
        <f>+'[2]Pol month'!K15</f>
        <v>134.3326</v>
      </c>
      <c r="K16" s="15">
        <f>+'[2]Pol month'!L15</f>
        <v>133.5077</v>
      </c>
      <c r="L16" s="15">
        <f>+'[2]Pol month'!M15</f>
        <v>135.5225</v>
      </c>
      <c r="M16" s="15">
        <f>+'[2]Pol month'!N15</f>
        <v>147.17000000000002</v>
      </c>
      <c r="N16" s="15">
        <f>+'[2]Pol month'!O15</f>
        <v>148.6053</v>
      </c>
      <c r="O16" s="15">
        <f>+'[2]Pol month'!P15</f>
        <v>130.3419</v>
      </c>
      <c r="Q16" s="49">
        <f t="shared" si="0"/>
        <v>-0.12175218463823168</v>
      </c>
    </row>
    <row r="17" spans="1:17" ht="12.75">
      <c r="A17" t="str">
        <f>+'[1]Pol month'!B16</f>
        <v>France</v>
      </c>
      <c r="B17" t="str">
        <f>+'[1]Pol month'!C16</f>
        <v>EUR</v>
      </c>
      <c r="C17" s="15">
        <f>+'[2]Pol month'!D16</f>
        <v>214.0645</v>
      </c>
      <c r="D17" s="15">
        <f>+'[2]Pol month'!E16</f>
        <v>215</v>
      </c>
      <c r="E17" s="15">
        <f>+'[2]Pol month'!F16</f>
        <v>215</v>
      </c>
      <c r="F17" s="15">
        <f>+'[2]Pol month'!G16</f>
        <v>214.93550000000002</v>
      </c>
      <c r="G17" s="15">
        <f>+'[2]Pol month'!H16</f>
        <v>210.6</v>
      </c>
      <c r="H17" s="15">
        <f>+'[2]Pol month'!I16</f>
        <v>210</v>
      </c>
      <c r="I17" s="15">
        <f>+'[2]Pol month'!J16</f>
        <v>200.63330000000002</v>
      </c>
      <c r="J17" s="15">
        <f>+'[2]Pol month'!K16</f>
        <v>195</v>
      </c>
      <c r="K17" s="15">
        <f>+'[2]Pol month'!L16</f>
        <v>191.6129</v>
      </c>
      <c r="L17" s="15">
        <f>+'[2]Pol month'!M16</f>
        <v>176.5</v>
      </c>
      <c r="M17" s="15">
        <f>+'[2]Pol month'!N16</f>
        <v>175</v>
      </c>
      <c r="N17" s="15">
        <f>+'[2]Pol month'!O16</f>
        <v>175.8333</v>
      </c>
      <c r="O17" s="15">
        <f>+'[2]Pol month'!P16</f>
        <v>189.3333</v>
      </c>
      <c r="Q17" s="49">
        <f t="shared" si="0"/>
        <v>-0.11553153371997693</v>
      </c>
    </row>
    <row r="18" spans="1:17" ht="12.75">
      <c r="A18" t="str">
        <f>+'[1]Pol month'!B17</f>
        <v>Irlande</v>
      </c>
      <c r="B18" t="str">
        <f>+'[1]Pol month'!C17</f>
        <v>EUR</v>
      </c>
      <c r="C18" s="15">
        <f>+'[2]Pol month'!D17</f>
        <v>180.8065</v>
      </c>
      <c r="D18" s="15">
        <f>+'[2]Pol month'!E17</f>
        <v>181</v>
      </c>
      <c r="E18" s="15">
        <f>+'[2]Pol month'!F17</f>
        <v>181</v>
      </c>
      <c r="F18" s="15">
        <f>+'[2]Pol month'!G17</f>
        <v>181</v>
      </c>
      <c r="G18" s="15">
        <f>+'[2]Pol month'!H17</f>
        <v>181</v>
      </c>
      <c r="H18" s="15">
        <f>+'[2]Pol month'!I17</f>
        <v>181</v>
      </c>
      <c r="I18" s="15">
        <f>+'[2]Pol month'!J17</f>
        <v>181</v>
      </c>
      <c r="J18" s="15">
        <f>+'[2]Pol month'!K17</f>
        <v>181</v>
      </c>
      <c r="K18" s="15">
        <f>+'[2]Pol month'!L17</f>
        <v>181.4516</v>
      </c>
      <c r="L18" s="15">
        <f>+'[2]Pol month'!M17</f>
        <v>182</v>
      </c>
      <c r="M18" s="15">
        <f>+'[2]Pol month'!N17</f>
        <v>182</v>
      </c>
      <c r="N18" s="15">
        <f>+'[2]Pol month'!O17</f>
        <v>182</v>
      </c>
      <c r="O18" s="15">
        <f>+'[2]Pol month'!P17</f>
        <v>182</v>
      </c>
      <c r="Q18" s="49">
        <f t="shared" si="0"/>
        <v>0.00660097950018379</v>
      </c>
    </row>
    <row r="19" spans="1:17" ht="12.75">
      <c r="A19" t="str">
        <f>+'[1]Pol month'!B18</f>
        <v>Italie</v>
      </c>
      <c r="B19" t="str">
        <f>+'[1]Pol month'!C18</f>
        <v>EUR</v>
      </c>
      <c r="C19" s="15">
        <f>+'[2]Pol month'!D18</f>
        <v>204.43550000000002</v>
      </c>
      <c r="D19" s="15">
        <f>+'[2]Pol month'!E18</f>
        <v>173.16670000000002</v>
      </c>
      <c r="E19" s="15">
        <f>+'[2]Pol month'!F18</f>
        <v>157.4194</v>
      </c>
      <c r="F19" s="15">
        <f>+'[2]Pol month'!G18</f>
        <v>170.72580000000002</v>
      </c>
      <c r="G19" s="15">
        <f>+'[2]Pol month'!H18</f>
        <v>185.16670000000002</v>
      </c>
      <c r="H19" s="15">
        <f>+'[2]Pol month'!I18</f>
        <v>174.2339</v>
      </c>
      <c r="I19" s="15">
        <f>+'[2]Pol month'!J18</f>
        <v>154.16670000000002</v>
      </c>
      <c r="J19" s="15">
        <f>+'[2]Pol month'!K18</f>
        <v>167.1774</v>
      </c>
      <c r="K19" s="15">
        <f>+'[2]Pol month'!L18</f>
        <v>162.5</v>
      </c>
      <c r="L19" s="15">
        <f>+'[2]Pol month'!M18</f>
        <v>141.25</v>
      </c>
      <c r="M19" s="15">
        <f>+'[2]Pol month'!N18</f>
        <v>164.5968</v>
      </c>
      <c r="N19" s="15">
        <f>+'[2]Pol month'!O18</f>
        <v>175</v>
      </c>
      <c r="O19" s="15">
        <f>+'[2]Pol month'!P18</f>
        <v>160.4429</v>
      </c>
      <c r="Q19" s="49">
        <f t="shared" si="0"/>
        <v>-0.21519061024137198</v>
      </c>
    </row>
    <row r="20" spans="1:17" ht="12.75">
      <c r="A20" t="str">
        <f>+'[1]Pol month'!B19</f>
        <v>Chypre</v>
      </c>
      <c r="B20" t="str">
        <f>+'[1]Pol month'!C19</f>
        <v>EUR</v>
      </c>
      <c r="C20" s="15">
        <f>+'[2]Pol month'!D19</f>
        <v>236.5994</v>
      </c>
      <c r="D20" s="15">
        <f>+'[2]Pol month'!E19</f>
        <v>236.7953</v>
      </c>
      <c r="E20" s="15">
        <f>+'[2]Pol month'!F19</f>
        <v>237.2752</v>
      </c>
      <c r="F20" s="15">
        <f>+'[2]Pol month'!G19</f>
        <v>237.5171</v>
      </c>
      <c r="G20" s="15">
        <f>+'[2]Pol month'!H19</f>
        <v>237.64</v>
      </c>
      <c r="H20" s="15">
        <f>+'[2]Pol month'!I19</f>
        <v>237.7277</v>
      </c>
      <c r="I20" s="15">
        <f>+'[2]Pol month'!J19</f>
        <v>237.8527</v>
      </c>
      <c r="J20" s="15">
        <f>+'[2]Pol month'!K19</f>
        <v>237.9713</v>
      </c>
      <c r="K20" s="15">
        <f>+'[2]Pol month'!L19</f>
        <v>238.04260000000002</v>
      </c>
      <c r="L20" s="15">
        <f>+'[2]Pol month'!M19</f>
        <v>237.775</v>
      </c>
      <c r="M20" s="15">
        <f>+'[2]Pol month'!N19</f>
        <v>237.3484</v>
      </c>
      <c r="N20" s="15">
        <f>+'[2]Pol month'!O19</f>
        <v>237.262</v>
      </c>
      <c r="O20" s="15">
        <f>+'[2]Pol month'!P19</f>
        <v>234.91500000000002</v>
      </c>
      <c r="Q20" s="49">
        <f t="shared" si="0"/>
        <v>-0.007119206557582025</v>
      </c>
    </row>
    <row r="21" spans="1:17" ht="12.75">
      <c r="A21" t="str">
        <f>+'[1]Pol month'!B20</f>
        <v>Lettonie</v>
      </c>
      <c r="B21" t="str">
        <f>+'[1]Pol month'!C20</f>
        <v>EUR</v>
      </c>
      <c r="C21" s="64">
        <f>+'[2]Pol month'!D20</f>
        <v>195.6301</v>
      </c>
      <c r="D21" s="64">
        <f>+'[2]Pol month'!E20</f>
        <v>199.8239</v>
      </c>
      <c r="E21" s="64">
        <f>+'[2]Pol month'!F20</f>
        <v>194.5986</v>
      </c>
      <c r="F21" s="64">
        <f>+'[2]Pol month'!G20</f>
        <v>184.64770000000001</v>
      </c>
      <c r="G21" s="64">
        <f>+'[2]Pol month'!H20</f>
        <v>175.3034</v>
      </c>
      <c r="H21" s="64">
        <f>+'[2]Pol month'!I20</f>
        <v>179.834</v>
      </c>
      <c r="I21" s="64">
        <f>+'[2]Pol month'!J20</f>
        <v>178.8059</v>
      </c>
      <c r="J21" s="64">
        <f>+'[2]Pol month'!K20</f>
        <v>153.7705</v>
      </c>
      <c r="K21" s="64">
        <f>+'[2]Pol month'!L20</f>
        <v>158.1668</v>
      </c>
      <c r="L21" s="64">
        <f>+'[2]Pol month'!M20</f>
        <v>158.3049</v>
      </c>
      <c r="M21" s="64">
        <f>+'[2]Pol month'!N20</f>
        <v>167.9589</v>
      </c>
      <c r="N21" s="64">
        <f>+'[2]Pol month'!O20</f>
        <v>153.6646</v>
      </c>
      <c r="O21" s="64">
        <f>+'[2]Pol month'!P20</f>
        <v>159.8878</v>
      </c>
      <c r="Q21" s="49">
        <f t="shared" si="0"/>
        <v>-0.18270347967925182</v>
      </c>
    </row>
    <row r="22" spans="2:17" ht="12.75">
      <c r="B22" s="19" t="str">
        <f>+'[1]Pol month'!C21</f>
        <v>LVL</v>
      </c>
      <c r="C22" s="20">
        <f>+'[2]Pol month'!D21</f>
        <v>138.74</v>
      </c>
      <c r="D22" s="20">
        <f>+'[2]Pol month'!E21</f>
        <v>140.1697</v>
      </c>
      <c r="E22" s="20">
        <f>+'[2]Pol month'!F21</f>
        <v>136.31</v>
      </c>
      <c r="F22" s="20">
        <f>+'[2]Pol month'!G21</f>
        <v>129.50650000000002</v>
      </c>
      <c r="G22" s="20">
        <f>+'[2]Pol month'!H21</f>
        <v>123.3883</v>
      </c>
      <c r="H22" s="20">
        <f>+'[2]Pol month'!I21</f>
        <v>127.4342</v>
      </c>
      <c r="I22" s="20">
        <f>+'[2]Pol month'!J21</f>
        <v>126.73100000000001</v>
      </c>
      <c r="J22" s="20">
        <f>+'[2]Pol month'!K21</f>
        <v>108.819</v>
      </c>
      <c r="K22" s="20">
        <f>+'[2]Pol month'!L21</f>
        <v>112.1087</v>
      </c>
      <c r="L22" s="20">
        <f>+'[2]Pol month'!M21</f>
        <v>112.24</v>
      </c>
      <c r="M22" s="20">
        <f>+'[2]Pol month'!N21</f>
        <v>118.9623</v>
      </c>
      <c r="N22" s="20">
        <f>+'[2]Pol month'!O21</f>
        <v>108.7513</v>
      </c>
      <c r="O22" s="20">
        <f>+'[2]Pol month'!P21</f>
        <v>113.1235</v>
      </c>
      <c r="Q22" s="49">
        <f t="shared" si="0"/>
        <v>-0.1846367305751766</v>
      </c>
    </row>
    <row r="23" spans="1:17" ht="12.75">
      <c r="A23" t="str">
        <f>+'[1]Pol month'!B22</f>
        <v>Lituanie</v>
      </c>
      <c r="B23" t="str">
        <f>+'[1]Pol month'!C22</f>
        <v>EUR</v>
      </c>
      <c r="C23" s="64">
        <f>+'[2]Pol month'!D22</f>
        <v>151.7558</v>
      </c>
      <c r="D23" s="64">
        <f>+'[2]Pol month'!E22</f>
        <v>151.2304</v>
      </c>
      <c r="E23" s="64">
        <f>+'[2]Pol month'!F22</f>
        <v>153.9019</v>
      </c>
      <c r="F23" s="64">
        <f>+'[2]Pol month'!G22</f>
        <v>153.93300000000002</v>
      </c>
      <c r="G23" s="64">
        <f>+'[2]Pol month'!H22</f>
        <v>152.4863</v>
      </c>
      <c r="H23" s="64">
        <f>+'[2]Pol month'!I22</f>
        <v>148.5661</v>
      </c>
      <c r="I23" s="64">
        <f>+'[2]Pol month'!J22</f>
        <v>146.9439</v>
      </c>
      <c r="J23" s="64">
        <f>+'[2]Pol month'!K22</f>
        <v>144.0726</v>
      </c>
      <c r="K23" s="64">
        <f>+'[2]Pol month'!L22</f>
        <v>143.3825</v>
      </c>
      <c r="L23" s="64">
        <f>+'[2]Pol month'!M22</f>
        <v>137.22050000000002</v>
      </c>
      <c r="M23" s="64">
        <f>+'[2]Pol month'!N22</f>
        <v>135.8629</v>
      </c>
      <c r="N23" s="64">
        <f>+'[2]Pol month'!O22</f>
        <v>142.32</v>
      </c>
      <c r="O23" s="64">
        <f>+'[2]Pol month'!P22</f>
        <v>143.95680000000002</v>
      </c>
      <c r="Q23" s="49">
        <f t="shared" si="0"/>
        <v>-0.05139177547085505</v>
      </c>
    </row>
    <row r="24" spans="2:17" ht="12.75">
      <c r="B24" s="19" t="str">
        <f>+'[1]Pol month'!C23</f>
        <v>LTL</v>
      </c>
      <c r="C24" s="20">
        <f>+'[2]Pol month'!D23</f>
        <v>523.9826</v>
      </c>
      <c r="D24" s="20">
        <f>+'[2]Pol month'!E23</f>
        <v>522.1683</v>
      </c>
      <c r="E24" s="20">
        <f>+'[2]Pol month'!F23</f>
        <v>531.3926</v>
      </c>
      <c r="F24" s="20">
        <f>+'[2]Pol month'!G23</f>
        <v>531.5</v>
      </c>
      <c r="G24" s="20">
        <f>+'[2]Pol month'!H23</f>
        <v>526.5047000000001</v>
      </c>
      <c r="H24" s="20">
        <f>+'[2]Pol month'!I23</f>
        <v>512.969</v>
      </c>
      <c r="I24" s="20">
        <f>+'[2]Pol month'!J23</f>
        <v>507.36800000000005</v>
      </c>
      <c r="J24" s="20">
        <f>+'[2]Pol month'!K23</f>
        <v>497.45390000000003</v>
      </c>
      <c r="K24" s="20">
        <f>+'[2]Pol month'!L23</f>
        <v>495.071</v>
      </c>
      <c r="L24" s="20">
        <f>+'[2]Pol month'!M23</f>
        <v>473.795</v>
      </c>
      <c r="M24" s="20">
        <f>+'[2]Pol month'!N23</f>
        <v>469.10740000000004</v>
      </c>
      <c r="N24" s="20">
        <f>+'[2]Pol month'!O23</f>
        <v>491.40270000000004</v>
      </c>
      <c r="O24" s="20">
        <f>+'[2]Pol month'!P23</f>
        <v>497.0539</v>
      </c>
      <c r="Q24" s="49">
        <f t="shared" si="0"/>
        <v>-0.05139235539500753</v>
      </c>
    </row>
    <row r="25" spans="1:17" ht="12.75">
      <c r="A25" t="str">
        <f>+'[1]Pol month'!B24</f>
        <v>Hongrie</v>
      </c>
      <c r="B25" t="str">
        <f>+'[1]Pol month'!C24</f>
        <v>EUR</v>
      </c>
      <c r="C25" s="64">
        <f>+'[2]Pol month'!D24</f>
        <v>175.60170000000002</v>
      </c>
      <c r="D25" s="64">
        <f>+'[2]Pol month'!E24</f>
        <v>176.6617</v>
      </c>
      <c r="E25" s="64">
        <f>+'[2]Pol month'!F24</f>
        <v>182.23180000000002</v>
      </c>
      <c r="F25" s="64">
        <f>+'[2]Pol month'!G24</f>
        <v>184.446</v>
      </c>
      <c r="G25" s="64">
        <f>+'[2]Pol month'!H24</f>
        <v>180.935</v>
      </c>
      <c r="H25" s="64">
        <f>+'[2]Pol month'!I24</f>
        <v>180.5144</v>
      </c>
      <c r="I25" s="64">
        <f>+'[2]Pol month'!J24</f>
        <v>174.3897</v>
      </c>
      <c r="J25" s="64">
        <f>+'[2]Pol month'!K24</f>
        <v>174.436</v>
      </c>
      <c r="K25" s="64">
        <f>+'[2]Pol month'!L24</f>
        <v>174.4259</v>
      </c>
      <c r="L25" s="64">
        <f>+'[2]Pol month'!M24</f>
        <v>171.1269</v>
      </c>
      <c r="M25" s="64">
        <f>+'[2]Pol month'!N24</f>
        <v>170.72480000000002</v>
      </c>
      <c r="N25" s="64">
        <f>+'[2]Pol month'!O24</f>
        <v>171.86010000000002</v>
      </c>
      <c r="O25" s="64">
        <f>+'[2]Pol month'!P24</f>
        <v>165.1527</v>
      </c>
      <c r="Q25" s="49">
        <f t="shared" si="0"/>
        <v>-0.05950397974507082</v>
      </c>
    </row>
    <row r="26" spans="1:17" ht="12.75">
      <c r="A26" s="17"/>
      <c r="B26" s="21" t="str">
        <f>+'[1]Pol month'!C25</f>
        <v>HUF</v>
      </c>
      <c r="C26" s="21">
        <f>+'[2]Pol month'!D25</f>
        <v>49722.568100000004</v>
      </c>
      <c r="D26" s="21">
        <f>+'[2]Pol month'!E25</f>
        <v>49567.959</v>
      </c>
      <c r="E26" s="21">
        <f>+'[2]Pol month'!F25</f>
        <v>49657.3768</v>
      </c>
      <c r="F26" s="21">
        <f>+'[2]Pol month'!G25</f>
        <v>49777.9755</v>
      </c>
      <c r="G26" s="21">
        <f>+'[2]Pol month'!H25</f>
        <v>49195.2807</v>
      </c>
      <c r="H26" s="21">
        <f>+'[2]Pol month'!I25</f>
        <v>48480.0035</v>
      </c>
      <c r="I26" s="21">
        <f>+'[2]Pol month'!J25</f>
        <v>47260.7573</v>
      </c>
      <c r="J26" s="21">
        <f>+'[2]Pol month'!K25</f>
        <v>47655.4661</v>
      </c>
      <c r="K26" s="21">
        <f>+'[2]Pol month'!L25</f>
        <v>47047.6426</v>
      </c>
      <c r="L26" s="21">
        <f>+'[2]Pol month'!M25</f>
        <v>46431.3175</v>
      </c>
      <c r="M26" s="21">
        <f>+'[2]Pol month'!N25</f>
        <v>45312.7887</v>
      </c>
      <c r="N26" s="21">
        <f>+'[2]Pol month'!O25</f>
        <v>45605.895300000004</v>
      </c>
      <c r="O26" s="21">
        <f>+'[2]Pol month'!P25</f>
        <v>45643.9652</v>
      </c>
      <c r="Q26" s="49">
        <f t="shared" si="0"/>
        <v>-0.08202719722354812</v>
      </c>
    </row>
    <row r="27" spans="1:17" ht="12.75">
      <c r="A27" t="str">
        <f>+'[1]Pol month'!B26</f>
        <v>Malte</v>
      </c>
      <c r="B27" t="str">
        <f>+'[1]Pol month'!C26</f>
        <v>EUR</v>
      </c>
      <c r="C27" s="115">
        <f>+'[2]Pol month'!D26</f>
        <v>192.5</v>
      </c>
      <c r="D27" s="115">
        <f>+'[2]Pol month'!E26</f>
        <v>192.5</v>
      </c>
      <c r="E27" s="115">
        <f>+'[2]Pol month'!F26</f>
        <v>192.5</v>
      </c>
      <c r="F27" s="115">
        <f>+'[2]Pol month'!G26</f>
        <v>194.62900000000002</v>
      </c>
      <c r="G27" s="115">
        <f>+'[2]Pol month'!H26</f>
        <v>195.1567</v>
      </c>
      <c r="H27" s="115">
        <f>+'[2]Pol month'!I26</f>
        <v>194.75</v>
      </c>
      <c r="I27" s="115">
        <f>+'[2]Pol month'!J26</f>
        <v>193.6167</v>
      </c>
      <c r="J27" s="115">
        <f>+'[2]Pol month'!K26</f>
        <v>190.5</v>
      </c>
      <c r="K27" s="115">
        <f>+'[2]Pol month'!L26</f>
        <v>190.5</v>
      </c>
      <c r="L27" s="115">
        <f>+'[2]Pol month'!M26</f>
        <v>190.5</v>
      </c>
      <c r="M27" s="115">
        <f>+'[2]Pol month'!N26</f>
        <v>191.7619</v>
      </c>
      <c r="N27" s="115">
        <f>+'[2]Pol month'!O26</f>
        <v>190.53</v>
      </c>
      <c r="O27" s="115">
        <f>+'[2]Pol month'!P26</f>
        <v>188.13</v>
      </c>
      <c r="Q27" s="49">
        <f t="shared" si="0"/>
        <v>-0.022701298701298778</v>
      </c>
    </row>
    <row r="28" spans="1:17" ht="12.75">
      <c r="A28" t="str">
        <f>+'[1]Pol month'!B27</f>
        <v>Pays-Bas</v>
      </c>
      <c r="B28" t="str">
        <f>+'[1]Pol month'!C27</f>
        <v>EUR</v>
      </c>
      <c r="C28" s="15">
        <f>+'[2]Pol month'!D27</f>
        <v>180</v>
      </c>
      <c r="D28" s="15">
        <f>+'[2]Pol month'!E27</f>
        <v>185</v>
      </c>
      <c r="E28" s="15">
        <f>+'[2]Pol month'!F27</f>
        <v>183.0645</v>
      </c>
      <c r="F28" s="15">
        <f>+'[2]Pol month'!G27</f>
        <v>178.5806</v>
      </c>
      <c r="G28" s="15">
        <f>+'[2]Pol month'!H27</f>
        <v>175.6</v>
      </c>
      <c r="H28" s="15">
        <f>+'[2]Pol month'!I27</f>
        <v>156.4516</v>
      </c>
      <c r="I28" s="15">
        <f>+'[2]Pol month'!J27</f>
        <v>128.1</v>
      </c>
      <c r="J28" s="15">
        <f>+'[2]Pol month'!K27</f>
        <v>118.6774</v>
      </c>
      <c r="K28" s="15">
        <f>+'[2]Pol month'!L27</f>
        <v>138.54840000000002</v>
      </c>
      <c r="L28" s="15">
        <f>+'[2]Pol month'!M27</f>
        <v>147.5</v>
      </c>
      <c r="M28" s="15">
        <f>+'[2]Pol month'!N27</f>
        <v>156.6129</v>
      </c>
      <c r="N28" s="15">
        <f>+'[2]Pol month'!O27</f>
        <v>160</v>
      </c>
      <c r="O28" s="15">
        <f>+'[2]Pol month'!P27</f>
        <v>167</v>
      </c>
      <c r="Q28" s="49">
        <f t="shared" si="0"/>
        <v>-0.07222222222222219</v>
      </c>
    </row>
    <row r="29" spans="1:17" ht="12.75">
      <c r="A29" t="str">
        <f>+'[1]Pol month'!B28</f>
        <v>Autriche</v>
      </c>
      <c r="B29" t="str">
        <f>+'[1]Pol month'!C28</f>
        <v>EUR</v>
      </c>
      <c r="C29" s="15">
        <f>+'[2]Pol month'!D28</f>
        <v>188.7887</v>
      </c>
      <c r="D29" s="15">
        <f>+'[2]Pol month'!E28</f>
        <v>188.34570000000002</v>
      </c>
      <c r="E29" s="15">
        <f>+'[2]Pol month'!F28</f>
        <v>188.9987</v>
      </c>
      <c r="F29" s="15">
        <f>+'[2]Pol month'!G28</f>
        <v>187.8871</v>
      </c>
      <c r="G29" s="15">
        <f>+'[2]Pol month'!H28</f>
        <v>187.8597</v>
      </c>
      <c r="H29" s="15">
        <f>+'[2]Pol month'!I28</f>
        <v>188.1874</v>
      </c>
      <c r="I29" s="15">
        <f>+'[2]Pol month'!J28</f>
        <v>189.2777</v>
      </c>
      <c r="J29" s="15">
        <f>+'[2]Pol month'!K28</f>
        <v>189.961</v>
      </c>
      <c r="K29" s="15">
        <f>+'[2]Pol month'!L28</f>
        <v>189.66580000000002</v>
      </c>
      <c r="L29" s="15">
        <f>+'[2]Pol month'!M28</f>
        <v>188.16250000000002</v>
      </c>
      <c r="M29" s="15">
        <f>+'[2]Pol month'!N28</f>
        <v>189.07680000000002</v>
      </c>
      <c r="N29" s="15">
        <f>+'[2]Pol month'!O28</f>
        <v>187.32670000000002</v>
      </c>
      <c r="O29" s="15">
        <f>+'[2]Pol month'!P28</f>
        <v>187.86260000000001</v>
      </c>
      <c r="Q29" s="49">
        <f t="shared" si="0"/>
        <v>-0.004905484279514538</v>
      </c>
    </row>
    <row r="30" spans="1:17" ht="12.75">
      <c r="A30" t="str">
        <f>+'[1]Pol month'!B29</f>
        <v>Pologne</v>
      </c>
      <c r="B30" t="str">
        <f>+'[1]Pol month'!C29</f>
        <v>EUR</v>
      </c>
      <c r="C30" s="15">
        <f>+'[2]Pol month'!D29</f>
        <v>125.56660000000001</v>
      </c>
      <c r="D30" s="15">
        <f>+'[2]Pol month'!E29</f>
        <v>136.1936</v>
      </c>
      <c r="E30" s="15">
        <f>+'[2]Pol month'!F29</f>
        <v>133.5058</v>
      </c>
      <c r="F30" s="15">
        <f>+'[2]Pol month'!G29</f>
        <v>137.2561</v>
      </c>
      <c r="G30" s="15">
        <f>+'[2]Pol month'!H29</f>
        <v>125.37400000000001</v>
      </c>
      <c r="H30" s="15">
        <f>+'[2]Pol month'!I29</f>
        <v>111.99040000000001</v>
      </c>
      <c r="I30" s="15">
        <f>+'[2]Pol month'!J29</f>
        <v>108.47890000000001</v>
      </c>
      <c r="J30" s="15">
        <f>+'[2]Pol month'!K29</f>
        <v>116.4242</v>
      </c>
      <c r="K30" s="15">
        <f>+'[2]Pol month'!L29</f>
        <v>112.4175</v>
      </c>
      <c r="L30" s="15">
        <f>+'[2]Pol month'!M29</f>
        <v>120.53540000000001</v>
      </c>
      <c r="M30" s="15">
        <f>+'[2]Pol month'!N29</f>
        <v>127.0952</v>
      </c>
      <c r="N30" s="15">
        <f>+'[2]Pol month'!O29</f>
        <v>125.46340000000001</v>
      </c>
      <c r="O30" s="15">
        <f>+'[2]Pol month'!P29</f>
        <v>126.8737</v>
      </c>
      <c r="Q30" s="49">
        <f t="shared" si="0"/>
        <v>0.0104096152957871</v>
      </c>
    </row>
    <row r="31" spans="2:17" ht="12.75">
      <c r="B31" s="19" t="str">
        <f>+'[1]Pol month'!C30</f>
        <v>PLN</v>
      </c>
      <c r="C31" s="20">
        <f>+'[2]Pol month'!D30</f>
        <v>554.5668000000001</v>
      </c>
      <c r="D31" s="20">
        <f>+'[2]Pol month'!E30</f>
        <v>613.3773</v>
      </c>
      <c r="E31" s="20">
        <f>+'[2]Pol month'!F30</f>
        <v>575.7316000000001</v>
      </c>
      <c r="F31" s="20">
        <f>+'[2]Pol month'!G30</f>
        <v>567.4945</v>
      </c>
      <c r="G31" s="20">
        <f>+'[2]Pol month'!H30</f>
        <v>520.8507000000001</v>
      </c>
      <c r="H31" s="20">
        <f>+'[2]Pol month'!I30</f>
        <v>472.14230000000003</v>
      </c>
      <c r="I31" s="20">
        <f>+'[2]Pol month'!J30</f>
        <v>452.29970000000003</v>
      </c>
      <c r="J31" s="20">
        <f>+'[2]Pol month'!K30</f>
        <v>482.7352</v>
      </c>
      <c r="K31" s="20">
        <f>+'[2]Pol month'!L30</f>
        <v>458.63870000000003</v>
      </c>
      <c r="L31" s="20">
        <f>+'[2]Pol month'!M30</f>
        <v>484.45500000000004</v>
      </c>
      <c r="M31" s="20">
        <f>+'[2]Pol month'!N30</f>
        <v>494.48650000000004</v>
      </c>
      <c r="N31" s="20">
        <f>+'[2]Pol month'!O30</f>
        <v>486.0643</v>
      </c>
      <c r="O31" s="20">
        <f>+'[2]Pol month'!P30</f>
        <v>514.1448</v>
      </c>
      <c r="Q31" s="49">
        <f t="shared" si="0"/>
        <v>-0.0728893255059625</v>
      </c>
    </row>
    <row r="32" spans="1:17" ht="12.75">
      <c r="A32" t="str">
        <f>+'[1]Pol month'!B31</f>
        <v>Portugal</v>
      </c>
      <c r="B32" s="63" t="str">
        <f>+'[1]Pol month'!C31</f>
        <v>EUR</v>
      </c>
      <c r="C32" s="64">
        <f>+'[2]Pol month'!D31</f>
        <v>160.5806</v>
      </c>
      <c r="D32" s="64">
        <f>+'[2]Pol month'!E31</f>
        <v>146.4</v>
      </c>
      <c r="E32" s="64">
        <f>+'[2]Pol month'!F31</f>
        <v>133.5161</v>
      </c>
      <c r="F32" s="64">
        <f>+'[2]Pol month'!G31</f>
        <v>167.12900000000002</v>
      </c>
      <c r="G32" s="64">
        <f>+'[2]Pol month'!H31</f>
        <v>159.8</v>
      </c>
      <c r="H32" s="64">
        <f>+'[2]Pol month'!I31</f>
        <v>147.0645</v>
      </c>
      <c r="I32" s="64">
        <f>+'[2]Pol month'!J31</f>
        <v>135.7</v>
      </c>
      <c r="J32" s="64">
        <f>+'[2]Pol month'!K31</f>
        <v>125.9355</v>
      </c>
      <c r="K32" s="64">
        <f>+'[2]Pol month'!L31</f>
        <v>153.93550000000002</v>
      </c>
      <c r="L32" s="64">
        <f>+'[2]Pol month'!M31</f>
        <v>148.75</v>
      </c>
      <c r="M32" s="64">
        <f>+'[2]Pol month'!N31</f>
        <v>158.6129</v>
      </c>
      <c r="N32" s="64">
        <f>+'[2]Pol month'!O31</f>
        <v>174.7</v>
      </c>
      <c r="O32" s="64">
        <f>+'[2]Pol month'!P31</f>
        <v>165.2903</v>
      </c>
      <c r="Q32" s="49">
        <f t="shared" si="0"/>
        <v>0.0293291966775564</v>
      </c>
    </row>
    <row r="33" spans="1:17" ht="12.75">
      <c r="A33" s="15" t="str">
        <f>+'[1]Pol month'!B43</f>
        <v>Romania</v>
      </c>
      <c r="B33" s="15" t="str">
        <f>+'[1]Pol month'!C43</f>
        <v>EUR</v>
      </c>
      <c r="C33" s="15">
        <f>+'[2]Pol month'!D42</f>
        <v>151.2937</v>
      </c>
      <c r="D33" s="15">
        <f>+'[2]Pol month'!E42</f>
        <v>155.0076</v>
      </c>
      <c r="E33" s="15">
        <f>+'[2]Pol month'!F42</f>
        <v>153.005</v>
      </c>
      <c r="F33" s="15">
        <f>+'[2]Pol month'!G42</f>
        <v>155.75490000000002</v>
      </c>
      <c r="G33" s="15">
        <f>+'[2]Pol month'!H42</f>
        <v>153.69410000000002</v>
      </c>
      <c r="H33" s="15">
        <f>+'[2]Pol month'!I42</f>
        <v>153.0429</v>
      </c>
      <c r="I33" s="15">
        <f>+'[2]Pol month'!J42</f>
        <v>151.8442</v>
      </c>
      <c r="J33" s="15">
        <f>+'[2]Pol month'!K42</f>
        <v>152.6313</v>
      </c>
      <c r="K33" s="15">
        <f>+'[2]Pol month'!L42</f>
        <v>153.79680000000002</v>
      </c>
      <c r="L33" s="15">
        <f>+'[2]Pol month'!M42</f>
        <v>153.0838</v>
      </c>
      <c r="M33" s="15">
        <f>+'[2]Pol month'!N42</f>
        <v>151.348</v>
      </c>
      <c r="N33" s="15">
        <f>+'[2]Pol month'!O42</f>
        <v>147.7127</v>
      </c>
      <c r="O33" s="15">
        <f>+'[2]Pol month'!P42</f>
        <v>146.5651</v>
      </c>
      <c r="Q33" s="49">
        <f t="shared" si="0"/>
        <v>-0.03125444086568041</v>
      </c>
    </row>
    <row r="34" spans="1:17" ht="12.75">
      <c r="A34" s="64"/>
      <c r="B34" s="20" t="str">
        <f>+'[1]Pol month'!C44</f>
        <v>RON</v>
      </c>
      <c r="C34" s="20">
        <f>+'[2]Pol month'!D43</f>
        <v>631.5806</v>
      </c>
      <c r="D34" s="20">
        <f>+'[2]Pol month'!E43</f>
        <v>652.8333</v>
      </c>
      <c r="E34" s="20">
        <f>+'[2]Pol month'!F43</f>
        <v>645.6129000000001</v>
      </c>
      <c r="F34" s="20">
        <f>+'[2]Pol month'!G43</f>
        <v>657</v>
      </c>
      <c r="G34" s="20">
        <f>+'[2]Pol month'!H43</f>
        <v>652.7</v>
      </c>
      <c r="H34" s="20">
        <f>+'[2]Pol month'!I43</f>
        <v>655.129</v>
      </c>
      <c r="I34" s="20">
        <f>+'[2]Pol month'!J43</f>
        <v>651.4667000000001</v>
      </c>
      <c r="J34" s="20">
        <f>+'[2]Pol month'!K43</f>
        <v>645.6452</v>
      </c>
      <c r="K34" s="20">
        <f>+'[2]Pol month'!L43</f>
        <v>638.0323000000001</v>
      </c>
      <c r="L34" s="20">
        <f>+'[2]Pol month'!M43</f>
        <v>631</v>
      </c>
      <c r="M34" s="20">
        <f>+'[2]Pol month'!N43</f>
        <v>618.7742000000001</v>
      </c>
      <c r="N34" s="20">
        <f>+'[2]Pol month'!O43</f>
        <v>609.4333</v>
      </c>
      <c r="O34" s="20">
        <f>+'[2]Pol month'!P43</f>
        <v>611.8065</v>
      </c>
      <c r="Q34" s="49">
        <f t="shared" si="0"/>
        <v>-0.0313089097416861</v>
      </c>
    </row>
    <row r="35" spans="1:17" ht="12.75">
      <c r="A35" s="64" t="str">
        <f>+'[1]Pol month'!B32</f>
        <v>Slovenie</v>
      </c>
      <c r="B35" s="64" t="str">
        <f>+'[1]Pol month'!C32</f>
        <v>EUR</v>
      </c>
      <c r="C35" s="64">
        <f>+'[2]Pol month'!D32</f>
        <v>189.0055</v>
      </c>
      <c r="D35" s="64">
        <f>+'[2]Pol month'!E32</f>
        <v>187.28730000000002</v>
      </c>
      <c r="E35" s="64">
        <f>+'[2]Pol month'!F32</f>
        <v>182.99450000000002</v>
      </c>
      <c r="F35" s="64">
        <f>+'[2]Pol month'!G32</f>
        <v>187.62</v>
      </c>
      <c r="G35" s="64">
        <f>+'[2]Pol month'!H32</f>
        <v>185.871</v>
      </c>
      <c r="H35" s="64">
        <f>+'[2]Pol month'!I32</f>
        <v>184.91740000000001</v>
      </c>
      <c r="I35" s="64">
        <f>+'[2]Pol month'!J32</f>
        <v>182.4853</v>
      </c>
      <c r="J35" s="64">
        <f>+'[2]Pol month'!K32</f>
        <v>184.9352</v>
      </c>
      <c r="K35" s="64">
        <f>+'[2]Pol month'!L32</f>
        <v>195.7468</v>
      </c>
      <c r="L35" s="64">
        <f>+'[2]Pol month'!M32</f>
        <v>194.72</v>
      </c>
      <c r="M35" s="64">
        <f>+'[2]Pol month'!N32</f>
        <v>195.2571</v>
      </c>
      <c r="N35" s="64">
        <f>+'[2]Pol month'!O32</f>
        <v>195.257</v>
      </c>
      <c r="O35" s="64">
        <f>+'[2]Pol month'!P32</f>
        <v>189.0594</v>
      </c>
      <c r="Q35" s="49">
        <f t="shared" si="0"/>
        <v>0.0002851768863869619</v>
      </c>
    </row>
    <row r="36" spans="1:17" ht="12.75">
      <c r="A36" s="64" t="str">
        <f>+'[1]Pol month'!B34</f>
        <v>Slovaquie</v>
      </c>
      <c r="B36" s="64" t="str">
        <f>+'[1]Pol month'!C33</f>
        <v>EUR</v>
      </c>
      <c r="C36" s="64">
        <f>+'[2]Pol month'!D33</f>
        <v>167.411</v>
      </c>
      <c r="D36" s="64">
        <f>+'[2]Pol month'!E33</f>
        <v>168.8317</v>
      </c>
      <c r="E36" s="64">
        <f>+'[2]Pol month'!F33</f>
        <v>168.79</v>
      </c>
      <c r="F36" s="64">
        <f>+'[2]Pol month'!G33</f>
        <v>168.8084</v>
      </c>
      <c r="G36" s="64">
        <f>+'[2]Pol month'!H33</f>
        <v>171.53400000000002</v>
      </c>
      <c r="H36" s="64">
        <f>+'[2]Pol month'!I33</f>
        <v>176.7277</v>
      </c>
      <c r="I36" s="64">
        <f>+'[2]Pol month'!J33</f>
        <v>171.5223</v>
      </c>
      <c r="J36" s="64">
        <f>+'[2]Pol month'!K33</f>
        <v>171.36610000000002</v>
      </c>
      <c r="K36" s="64">
        <f>+'[2]Pol month'!L33</f>
        <v>167.4032</v>
      </c>
      <c r="L36" s="64">
        <f>+'[2]Pol month'!M33</f>
        <v>168.7825</v>
      </c>
      <c r="M36" s="64">
        <f>+'[2]Pol month'!N33</f>
        <v>168.1429</v>
      </c>
      <c r="N36" s="64">
        <f>+'[2]Pol month'!O33</f>
        <v>165.6767</v>
      </c>
      <c r="O36" s="64">
        <f>+'[2]Pol month'!P33</f>
        <v>168.25580000000002</v>
      </c>
      <c r="Q36" s="49">
        <f t="shared" si="0"/>
        <v>0.005046263387710637</v>
      </c>
    </row>
    <row r="37" spans="1:17" ht="12.75">
      <c r="A37" s="64" t="str">
        <f>+'[1]Pol month'!B35</f>
        <v>Finlande</v>
      </c>
      <c r="B37" s="64" t="str">
        <f>+'[1]Pol month'!C35</f>
        <v>EUR</v>
      </c>
      <c r="C37" s="71">
        <f>+'[2]Pol month'!D34</f>
        <v>244.92190000000002</v>
      </c>
      <c r="D37" s="71">
        <f>+'[2]Pol month'!E34</f>
        <v>246.07070000000002</v>
      </c>
      <c r="E37" s="71">
        <f>+'[2]Pol month'!F34</f>
        <v>246.7819</v>
      </c>
      <c r="F37" s="71">
        <f>+'[2]Pol month'!G34</f>
        <v>246.28580000000002</v>
      </c>
      <c r="G37" s="71">
        <f>+'[2]Pol month'!H34</f>
        <v>245.07500000000002</v>
      </c>
      <c r="H37" s="71">
        <f>+'[2]Pol month'!I34</f>
        <v>244.0361</v>
      </c>
      <c r="I37" s="71">
        <f>+'[2]Pol month'!J34</f>
        <v>246.80700000000002</v>
      </c>
      <c r="J37" s="71">
        <f>+'[2]Pol month'!K34</f>
        <v>243.6603</v>
      </c>
      <c r="K37" s="71">
        <f>+'[2]Pol month'!L34</f>
        <v>247.89290000000003</v>
      </c>
      <c r="L37" s="71">
        <f>+'[2]Pol month'!M34</f>
        <v>246.025</v>
      </c>
      <c r="M37" s="71">
        <f>+'[2]Pol month'!N34</f>
        <v>243.85320000000002</v>
      </c>
      <c r="N37" s="71">
        <f>+'[2]Pol month'!O34</f>
        <v>246.39030000000002</v>
      </c>
      <c r="O37" s="71">
        <f>+'[2]Pol month'!P34</f>
        <v>248.68480000000002</v>
      </c>
      <c r="Q37" s="49">
        <f t="shared" si="0"/>
        <v>0.01536367307292652</v>
      </c>
    </row>
    <row r="38" spans="1:17" ht="12.75">
      <c r="A38" s="64" t="str">
        <f>+'[1]Pol month'!B36</f>
        <v>Suède</v>
      </c>
      <c r="B38" s="64" t="str">
        <f>+'[1]Pol month'!C36</f>
        <v>EUR</v>
      </c>
      <c r="C38" s="64">
        <f>+'[2]Pol month'!D35</f>
        <v>185.18890000000002</v>
      </c>
      <c r="D38" s="64">
        <f>+'[2]Pol month'!E35</f>
        <v>182.0362</v>
      </c>
      <c r="E38" s="64">
        <f>+'[2]Pol month'!F35</f>
        <v>176.13580000000002</v>
      </c>
      <c r="F38" s="64">
        <f>+'[2]Pol month'!G35</f>
        <v>182.8804</v>
      </c>
      <c r="G38" s="64">
        <f>+'[2]Pol month'!H35</f>
        <v>191.1099</v>
      </c>
      <c r="H38" s="64">
        <f>+'[2]Pol month'!I35</f>
        <v>186.18800000000002</v>
      </c>
      <c r="I38" s="64">
        <f>+'[2]Pol month'!J35</f>
        <v>183.3827</v>
      </c>
      <c r="J38" s="64">
        <f>+'[2]Pol month'!K35</f>
        <v>182.57240000000002</v>
      </c>
      <c r="K38" s="64">
        <f>+'[2]Pol month'!L35</f>
        <v>186.4078</v>
      </c>
      <c r="L38" s="64">
        <f>+'[2]Pol month'!M35</f>
        <v>188.3753</v>
      </c>
      <c r="M38" s="64">
        <f>+'[2]Pol month'!N35</f>
        <v>193.886</v>
      </c>
      <c r="N38" s="64">
        <f>+'[2]Pol month'!O35</f>
        <v>193.11260000000001</v>
      </c>
      <c r="O38" s="64">
        <f>+'[2]Pol month'!P35</f>
        <v>193.08960000000002</v>
      </c>
      <c r="Q38" s="49">
        <f t="shared" si="0"/>
        <v>0.04266292418174089</v>
      </c>
    </row>
    <row r="39" spans="1:17" ht="12.75">
      <c r="A39" s="71"/>
      <c r="B39" s="18" t="str">
        <f>+'[1]Pol month'!C37</f>
        <v>SEK</v>
      </c>
      <c r="C39" s="18">
        <f>+'[2]Pol month'!D36</f>
        <v>1961.9032000000002</v>
      </c>
      <c r="D39" s="18">
        <f>+'[2]Pol month'!E36</f>
        <v>1980.3333</v>
      </c>
      <c r="E39" s="18">
        <f>+'[2]Pol month'!F36</f>
        <v>1910.871</v>
      </c>
      <c r="F39" s="18">
        <f>+'[2]Pol month'!G36</f>
        <v>1872.3226000000002</v>
      </c>
      <c r="G39" s="18">
        <f>+'[2]Pol month'!H36</f>
        <v>1947.9</v>
      </c>
      <c r="H39" s="18">
        <f>+'[2]Pol month'!I36</f>
        <v>1918.1935</v>
      </c>
      <c r="I39" s="18">
        <f>+'[2]Pol month'!J36</f>
        <v>1895.1</v>
      </c>
      <c r="J39" s="18">
        <f>+'[2]Pol month'!K36</f>
        <v>1902.0645000000002</v>
      </c>
      <c r="K39" s="18">
        <f>+'[2]Pol month'!L36</f>
        <v>1902.9677000000001</v>
      </c>
      <c r="L39" s="18">
        <f>+'[2]Pol month'!M36</f>
        <v>1875.75</v>
      </c>
      <c r="M39" s="18">
        <f>+'[2]Pol month'!N36</f>
        <v>1884.8387</v>
      </c>
      <c r="N39" s="18">
        <f>+'[2]Pol month'!O36</f>
        <v>1868.5333</v>
      </c>
      <c r="O39" s="18">
        <f>+'[2]Pol month'!P36</f>
        <v>1866.6452000000002</v>
      </c>
      <c r="Q39" s="49">
        <f t="shared" si="0"/>
        <v>-0.0485538736059965</v>
      </c>
    </row>
    <row r="40" spans="1:17" ht="12.75">
      <c r="A40" s="64" t="str">
        <f>+'[1]Pol month'!B38</f>
        <v>Royaume-Uni</v>
      </c>
      <c r="B40" s="64" t="str">
        <f>+'[1]Pol month'!C38</f>
        <v>EUR</v>
      </c>
      <c r="C40" s="115">
        <f>+'[2]Pol month'!D37</f>
        <v>127.80030000000001</v>
      </c>
      <c r="D40" s="115">
        <f>+'[2]Pol month'!E37</f>
        <v>131.7772</v>
      </c>
      <c r="E40" s="115">
        <f>+'[2]Pol month'!F37</f>
        <v>132.0195</v>
      </c>
      <c r="F40" s="115">
        <f>+'[2]Pol month'!G37</f>
        <v>130.538</v>
      </c>
      <c r="G40" s="115">
        <f>+'[2]Pol month'!H37</f>
        <v>123.38470000000001</v>
      </c>
      <c r="H40" s="115">
        <f>+'[2]Pol month'!I37</f>
        <v>112.5993</v>
      </c>
      <c r="I40" s="115">
        <f>+'[2]Pol month'!J37</f>
        <v>116.6661</v>
      </c>
      <c r="J40" s="115">
        <f>+'[2]Pol month'!K37</f>
        <v>119.11250000000001</v>
      </c>
      <c r="K40" s="115">
        <f>+'[2]Pol month'!L37</f>
        <v>117.6743</v>
      </c>
      <c r="L40" s="115">
        <f>+'[2]Pol month'!M37</f>
        <v>123.72080000000001</v>
      </c>
      <c r="M40" s="115">
        <f>+'[2]Pol month'!N37</f>
        <v>121.20750000000001</v>
      </c>
      <c r="N40" s="115">
        <f>+'[2]Pol month'!O37</f>
        <v>125.99130000000001</v>
      </c>
      <c r="O40" s="160">
        <f>+'[2]Pol month'!P37</f>
        <v>128.6982</v>
      </c>
      <c r="Q40" s="49">
        <f t="shared" si="0"/>
        <v>0.007025805103743954</v>
      </c>
    </row>
    <row r="41" spans="1:17" ht="12.75">
      <c r="A41" s="64"/>
      <c r="B41" s="20" t="str">
        <f>+'[1]Pol month'!C39</f>
        <v>GBP</v>
      </c>
      <c r="C41" s="73">
        <f>+'[2]Pol month'!D38</f>
        <v>113.2129</v>
      </c>
      <c r="D41" s="73">
        <f>+'[2]Pol month'!E38</f>
        <v>113.06800000000001</v>
      </c>
      <c r="E41" s="73">
        <f>+'[2]Pol month'!F38</f>
        <v>113.6042</v>
      </c>
      <c r="F41" s="73">
        <f>+'[2]Pol month'!G38</f>
        <v>112.55</v>
      </c>
      <c r="G41" s="73">
        <f>+'[2]Pol month'!H38</f>
        <v>109.7877</v>
      </c>
      <c r="H41" s="73">
        <f>+'[2]Pol month'!I38</f>
        <v>103.1042</v>
      </c>
      <c r="I41" s="73">
        <f>+'[2]Pol month'!J38</f>
        <v>104.82</v>
      </c>
      <c r="J41" s="73">
        <f>+'[2]Pol month'!K38</f>
        <v>107.1597</v>
      </c>
      <c r="K41" s="73">
        <f>+'[2]Pol month'!L38</f>
        <v>104.0171</v>
      </c>
      <c r="L41" s="73">
        <f>+'[2]Pol month'!M38</f>
        <v>108.34750000000001</v>
      </c>
      <c r="M41" s="73">
        <f>+'[2]Pol month'!N38</f>
        <v>109.2068</v>
      </c>
      <c r="N41" s="73">
        <f>+'[2]Pol month'!O38</f>
        <v>110.4723</v>
      </c>
      <c r="O41" s="160">
        <f>+'[2]Pol month'!P38</f>
        <v>111.71</v>
      </c>
      <c r="Q41" s="49">
        <f t="shared" si="0"/>
        <v>-0.013274988980937819</v>
      </c>
    </row>
    <row r="42" spans="2:17" ht="12.7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3"/>
      <c r="Q42" s="49"/>
    </row>
    <row r="43" spans="1:17" ht="12.75">
      <c r="A43" s="15" t="str">
        <f>+'[1]Pol month'!B40</f>
        <v>EU</v>
      </c>
      <c r="B43" s="15" t="str">
        <f>+'[1]Pol month'!C40</f>
        <v>EUR</v>
      </c>
      <c r="C43" s="15">
        <f>+'[2]Pol month'!D39</f>
        <v>173.7307</v>
      </c>
      <c r="D43" s="15">
        <f>+'[2]Pol month'!E39</f>
        <v>172.92700000000002</v>
      </c>
      <c r="E43" s="15">
        <f>+'[2]Pol month'!F39</f>
        <v>172.0507</v>
      </c>
      <c r="F43" s="15">
        <f>+'[2]Pol month'!G39</f>
        <v>175.5098</v>
      </c>
      <c r="G43" s="15">
        <f>+'[2]Pol month'!H39</f>
        <v>173.5447</v>
      </c>
      <c r="H43" s="15">
        <f>+'[2]Pol month'!I39</f>
        <v>165.1474</v>
      </c>
      <c r="I43" s="15">
        <f>+'[2]Pol month'!J39</f>
        <v>158.3426</v>
      </c>
      <c r="J43" s="15">
        <f>+'[2]Pol month'!K39</f>
        <v>157.7177</v>
      </c>
      <c r="K43" s="15">
        <f>+'[2]Pol month'!L39</f>
        <v>158.72740000000002</v>
      </c>
      <c r="L43" s="15">
        <f>+'[2]Pol month'!M39</f>
        <v>156.2322</v>
      </c>
      <c r="M43" s="15">
        <f>+'[2]Pol month'!N39</f>
        <v>161.2586</v>
      </c>
      <c r="N43" s="15">
        <f>+'[2]Pol month'!O39</f>
        <v>163.6637</v>
      </c>
      <c r="O43" s="15">
        <f>+'[2]Pol month'!P39</f>
        <v>162.62911010000005</v>
      </c>
      <c r="Q43" s="49">
        <f>+(O43/C43)-1</f>
        <v>-0.06390114067346742</v>
      </c>
    </row>
    <row r="44" spans="3:15" ht="12.75">
      <c r="C44" s="15"/>
      <c r="D44" s="15"/>
      <c r="E44" s="93"/>
      <c r="F44" s="93"/>
      <c r="G44" s="15"/>
      <c r="H44" s="15"/>
      <c r="I44" s="15"/>
      <c r="J44" s="15"/>
      <c r="K44" s="15"/>
      <c r="L44" s="15"/>
      <c r="M44" s="15"/>
      <c r="N44" s="15"/>
      <c r="O44" s="15"/>
    </row>
    <row r="45" spans="5:6" ht="12.75">
      <c r="E45" s="29"/>
      <c r="F45" s="29"/>
    </row>
    <row r="46" spans="5:6" ht="12.75">
      <c r="E46" s="29"/>
      <c r="F46" s="29"/>
    </row>
    <row r="47" spans="5:6" ht="12.75">
      <c r="E47" s="29"/>
      <c r="F47" s="29"/>
    </row>
    <row r="48" spans="5:6" ht="12.75">
      <c r="E48" s="29"/>
      <c r="F48" s="29"/>
    </row>
    <row r="49" spans="5:6" ht="12.75">
      <c r="E49" s="29"/>
      <c r="F49" s="29"/>
    </row>
  </sheetData>
  <mergeCells count="1">
    <mergeCell ref="A1:O1"/>
  </mergeCells>
  <printOptions/>
  <pageMargins left="0.75" right="0.75" top="0.85" bottom="0.34" header="0.5" footer="0.3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zoomScale="75" zoomScaleNormal="75" workbookViewId="0" topLeftCell="H60">
      <selection activeCell="AE76" sqref="AE76"/>
    </sheetView>
  </sheetViews>
  <sheetFormatPr defaultColWidth="9.140625" defaultRowHeight="12.75"/>
  <cols>
    <col min="3" max="8" width="10.7109375" style="0" bestFit="1" customWidth="1"/>
    <col min="9" max="11" width="9.57421875" style="0" bestFit="1" customWidth="1"/>
    <col min="12" max="14" width="9.28125" style="0" bestFit="1" customWidth="1"/>
    <col min="15" max="16" width="9.28125" style="0" customWidth="1"/>
  </cols>
  <sheetData>
    <row r="1" spans="1:16" ht="23.25">
      <c r="A1" s="212" t="s">
        <v>114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70"/>
      <c r="P1" s="170"/>
    </row>
    <row r="3" spans="1:16" ht="12.75">
      <c r="A3" t="s">
        <v>45</v>
      </c>
      <c r="C3" s="66" t="s">
        <v>119</v>
      </c>
      <c r="D3" s="66" t="s">
        <v>120</v>
      </c>
      <c r="E3" s="66" t="s">
        <v>121</v>
      </c>
      <c r="F3" s="66" t="s">
        <v>122</v>
      </c>
      <c r="G3" s="66" t="s">
        <v>123</v>
      </c>
      <c r="H3" s="66" t="s">
        <v>124</v>
      </c>
      <c r="I3" s="66" t="s">
        <v>125</v>
      </c>
      <c r="J3" s="66" t="s">
        <v>126</v>
      </c>
      <c r="K3" s="66" t="s">
        <v>127</v>
      </c>
      <c r="L3" s="66" t="s">
        <v>128</v>
      </c>
      <c r="M3" s="66" t="s">
        <v>129</v>
      </c>
      <c r="N3" s="66" t="s">
        <v>130</v>
      </c>
      <c r="O3" s="66" t="s">
        <v>131</v>
      </c>
      <c r="P3" s="66" t="s">
        <v>159</v>
      </c>
    </row>
    <row r="5" spans="1:16" ht="12.75">
      <c r="A5" s="75" t="s">
        <v>79</v>
      </c>
      <c r="B5" s="26" t="s">
        <v>8</v>
      </c>
      <c r="C5" s="76">
        <v>153.228433333333</v>
      </c>
      <c r="D5" s="76">
        <v>148.497508333333</v>
      </c>
      <c r="E5" s="76">
        <v>135.684569230769</v>
      </c>
      <c r="F5" s="76">
        <v>117.510283333333</v>
      </c>
      <c r="G5" s="76">
        <v>138.866881818182</v>
      </c>
      <c r="H5" s="76">
        <v>146.3346</v>
      </c>
      <c r="I5" s="76">
        <v>128.323375</v>
      </c>
      <c r="J5" s="95">
        <v>145.32675</v>
      </c>
      <c r="K5" s="76">
        <v>144.40747692307698</v>
      </c>
      <c r="L5" s="76">
        <v>151.06866666666699</v>
      </c>
      <c r="M5" s="76">
        <v>139.51842727272702</v>
      </c>
      <c r="N5" s="76">
        <v>163.915816666667</v>
      </c>
      <c r="O5" s="76">
        <v>166.082258333333</v>
      </c>
      <c r="P5" s="77">
        <v>160.008684615385</v>
      </c>
    </row>
    <row r="6" spans="1:16" ht="12.75">
      <c r="A6" s="41"/>
      <c r="B6" s="42" t="s">
        <v>80</v>
      </c>
      <c r="C6" s="81">
        <v>6062.87849166667</v>
      </c>
      <c r="D6" s="81">
        <v>6028.855325</v>
      </c>
      <c r="E6" s="81">
        <v>5547.558269230771</v>
      </c>
      <c r="F6" s="81">
        <v>4740.3457</v>
      </c>
      <c r="G6" s="81">
        <v>5601.87595454545</v>
      </c>
      <c r="H6" s="81">
        <v>5903.123266666669</v>
      </c>
      <c r="I6" s="87"/>
      <c r="J6" s="87"/>
      <c r="K6" s="87"/>
      <c r="L6" s="87"/>
      <c r="M6" s="87"/>
      <c r="N6" s="87"/>
      <c r="O6" s="87"/>
      <c r="P6" s="88"/>
    </row>
    <row r="7" spans="1:16" ht="12.75">
      <c r="A7" s="75" t="s">
        <v>22</v>
      </c>
      <c r="B7" s="26" t="s">
        <v>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>
        <v>138.117016666667</v>
      </c>
      <c r="O7" s="76">
        <v>159.543925</v>
      </c>
      <c r="P7" s="77">
        <v>143.757930769231</v>
      </c>
    </row>
    <row r="8" spans="1:16" ht="12.75">
      <c r="A8" s="41"/>
      <c r="B8" s="42" t="s">
        <v>23</v>
      </c>
      <c r="C8" s="78"/>
      <c r="D8" s="78"/>
      <c r="E8" s="78"/>
      <c r="F8" s="78"/>
      <c r="G8" s="78"/>
      <c r="H8" s="78"/>
      <c r="I8" s="78"/>
      <c r="J8" s="78"/>
      <c r="K8" s="78"/>
      <c r="L8" s="87"/>
      <c r="M8" s="87"/>
      <c r="N8" s="87">
        <v>270.129316666667</v>
      </c>
      <c r="O8" s="87">
        <v>312.036</v>
      </c>
      <c r="P8" s="88">
        <v>281.161753846154</v>
      </c>
    </row>
    <row r="9" spans="1:16" ht="12.75">
      <c r="A9" s="75" t="s">
        <v>115</v>
      </c>
      <c r="B9" s="26" t="s">
        <v>8</v>
      </c>
      <c r="C9" s="76"/>
      <c r="D9" s="76"/>
      <c r="E9" s="76"/>
      <c r="F9" s="76"/>
      <c r="G9" s="76"/>
      <c r="H9" s="76"/>
      <c r="I9" s="76"/>
      <c r="J9" s="76"/>
      <c r="K9" s="76">
        <v>132.03640000000001</v>
      </c>
      <c r="L9" s="76">
        <v>141.2602</v>
      </c>
      <c r="M9" s="76">
        <v>128.504354545455</v>
      </c>
      <c r="N9" s="76">
        <v>158.36294166666698</v>
      </c>
      <c r="O9" s="76">
        <v>198.952325</v>
      </c>
      <c r="P9" s="77">
        <v>172.82692307692298</v>
      </c>
    </row>
    <row r="10" spans="1:16" ht="12.75">
      <c r="A10" s="41"/>
      <c r="B10" s="42"/>
      <c r="C10" s="87"/>
      <c r="D10" s="87"/>
      <c r="E10" s="87"/>
      <c r="F10" s="87"/>
      <c r="G10" s="87"/>
      <c r="H10" s="87"/>
      <c r="I10" s="87"/>
      <c r="J10" s="87"/>
      <c r="K10" s="87">
        <v>4137.985744444441</v>
      </c>
      <c r="L10" s="91">
        <v>4188.313466666669</v>
      </c>
      <c r="M10" s="91">
        <v>3636.85136363636</v>
      </c>
      <c r="N10" s="91">
        <v>4387.29365833333</v>
      </c>
      <c r="O10" s="91">
        <v>4967.5144916666695</v>
      </c>
      <c r="P10" s="92">
        <v>4564.662684615381</v>
      </c>
    </row>
    <row r="11" spans="1:16" ht="12.75">
      <c r="A11" s="75" t="s">
        <v>82</v>
      </c>
      <c r="B11" s="26" t="s">
        <v>8</v>
      </c>
      <c r="C11" s="76">
        <v>126.24955833333301</v>
      </c>
      <c r="D11" s="76">
        <v>128.527458333333</v>
      </c>
      <c r="E11" s="76">
        <v>123.955676923077</v>
      </c>
      <c r="F11" s="76">
        <v>113.230016666667</v>
      </c>
      <c r="G11" s="76">
        <v>120.126054545455</v>
      </c>
      <c r="H11" s="76">
        <v>130.71018333333302</v>
      </c>
      <c r="I11" s="76">
        <v>112.20809166666699</v>
      </c>
      <c r="J11" s="76">
        <v>143.53885</v>
      </c>
      <c r="K11" s="76">
        <v>150.513838461538</v>
      </c>
      <c r="L11" s="76">
        <v>161.9471</v>
      </c>
      <c r="M11" s="76">
        <v>152.569054545455</v>
      </c>
      <c r="N11" s="76">
        <v>170.299716666667</v>
      </c>
      <c r="O11" s="76">
        <v>202.161475</v>
      </c>
      <c r="P11" s="77">
        <v>184.325423076923</v>
      </c>
    </row>
    <row r="12" spans="1:16" ht="12.75">
      <c r="A12" s="41"/>
      <c r="B12" s="42" t="s">
        <v>10</v>
      </c>
      <c r="C12" s="85">
        <v>946.866383333333</v>
      </c>
      <c r="D12" s="85">
        <v>966.723333333333</v>
      </c>
      <c r="E12" s="85">
        <v>935.9762461538461</v>
      </c>
      <c r="F12" s="85">
        <v>841.953458333333</v>
      </c>
      <c r="G12" s="85">
        <v>895.5142909090911</v>
      </c>
      <c r="H12" s="85">
        <v>974.09135</v>
      </c>
      <c r="I12" s="85">
        <v>833.7732166666672</v>
      </c>
      <c r="J12" s="85">
        <v>1066.58634166667</v>
      </c>
      <c r="K12" s="85">
        <v>1119.84447692308</v>
      </c>
      <c r="L12" s="91">
        <v>1207.04344166667</v>
      </c>
      <c r="M12" s="91">
        <v>1137.99961818182</v>
      </c>
      <c r="N12" s="91">
        <v>1268.86581666667</v>
      </c>
      <c r="O12" s="91">
        <v>1507.34390833333</v>
      </c>
      <c r="P12" s="92">
        <v>1372.5078</v>
      </c>
    </row>
    <row r="13" spans="1:16" ht="12.75">
      <c r="A13" s="75" t="s">
        <v>83</v>
      </c>
      <c r="B13" s="26" t="s">
        <v>8</v>
      </c>
      <c r="C13" s="83">
        <v>150.17170833333302</v>
      </c>
      <c r="D13" s="83">
        <v>151.88615</v>
      </c>
      <c r="E13" s="83">
        <v>145.559230769231</v>
      </c>
      <c r="F13" s="83">
        <v>125.160558333333</v>
      </c>
      <c r="G13" s="83">
        <v>128.833545454545</v>
      </c>
      <c r="H13" s="83">
        <v>154.897391666667</v>
      </c>
      <c r="I13" s="83">
        <v>135.532341666667</v>
      </c>
      <c r="J13" s="83">
        <v>156.404833333333</v>
      </c>
      <c r="K13" s="83">
        <v>157.643915384615</v>
      </c>
      <c r="L13" s="76">
        <v>169.922108333333</v>
      </c>
      <c r="M13" s="76">
        <v>175.68308181818202</v>
      </c>
      <c r="N13" s="76">
        <v>219.309408333333</v>
      </c>
      <c r="O13" s="76">
        <v>228.787416666667</v>
      </c>
      <c r="P13" s="77">
        <v>242.556330769231</v>
      </c>
    </row>
    <row r="14" spans="1:16" ht="12.75">
      <c r="A14" s="41"/>
      <c r="B14" s="42" t="s">
        <v>84</v>
      </c>
      <c r="C14" s="87">
        <v>287.606766666667</v>
      </c>
      <c r="D14" s="87">
        <v>298.86604166666706</v>
      </c>
      <c r="E14" s="87">
        <v>288.4237</v>
      </c>
      <c r="F14" s="87">
        <v>244.792341666667</v>
      </c>
      <c r="G14" s="87">
        <v>251.976545454545</v>
      </c>
      <c r="H14" s="87">
        <v>302.952941666667</v>
      </c>
      <c r="I14" s="42"/>
      <c r="J14" s="42"/>
      <c r="K14" s="42"/>
      <c r="L14" s="87"/>
      <c r="M14" s="87"/>
      <c r="N14" s="87"/>
      <c r="O14" s="87"/>
      <c r="P14" s="88"/>
    </row>
    <row r="15" spans="1:16" ht="12.75">
      <c r="A15" s="75" t="s">
        <v>116</v>
      </c>
      <c r="B15" s="26" t="s">
        <v>8</v>
      </c>
      <c r="C15" s="76"/>
      <c r="D15" s="76"/>
      <c r="E15" s="76"/>
      <c r="F15" s="76"/>
      <c r="G15" s="76"/>
      <c r="H15" s="76"/>
      <c r="I15" s="76"/>
      <c r="J15" s="76"/>
      <c r="K15" s="76">
        <v>121.388044444444</v>
      </c>
      <c r="L15" s="76">
        <v>147.576716666667</v>
      </c>
      <c r="M15" s="76">
        <v>145.373781818182</v>
      </c>
      <c r="N15" s="76">
        <v>182.614625</v>
      </c>
      <c r="O15" s="76">
        <v>198.22849166666703</v>
      </c>
      <c r="P15" s="77">
        <v>169.431484615385</v>
      </c>
    </row>
    <row r="16" spans="1:16" ht="12.75">
      <c r="A16" s="41"/>
      <c r="B16" s="42"/>
      <c r="C16" s="87"/>
      <c r="D16" s="87"/>
      <c r="E16" s="87"/>
      <c r="F16" s="87"/>
      <c r="G16" s="87"/>
      <c r="H16" s="87"/>
      <c r="I16" s="87"/>
      <c r="J16" s="87"/>
      <c r="K16" s="87">
        <v>1899.3102777777801</v>
      </c>
      <c r="L16" s="91">
        <v>2309.0737833333296</v>
      </c>
      <c r="M16" s="91">
        <v>2274.6054</v>
      </c>
      <c r="N16" s="91">
        <v>2857.29819166667</v>
      </c>
      <c r="O16" s="91">
        <v>3101.601775</v>
      </c>
      <c r="P16" s="92">
        <v>2651.02668461538</v>
      </c>
    </row>
    <row r="17" spans="1:16" ht="12.75">
      <c r="A17" s="75" t="s">
        <v>86</v>
      </c>
      <c r="B17" s="26" t="s">
        <v>8</v>
      </c>
      <c r="C17" s="76">
        <v>182.98770000000002</v>
      </c>
      <c r="D17" s="76">
        <v>185.949116666667</v>
      </c>
      <c r="E17" s="76">
        <v>171.29509230769202</v>
      </c>
      <c r="F17" s="76">
        <v>170.834366666667</v>
      </c>
      <c r="G17" s="76">
        <v>173.561281818182</v>
      </c>
      <c r="H17" s="76">
        <v>188.259925</v>
      </c>
      <c r="I17" s="76">
        <v>168.20072499999998</v>
      </c>
      <c r="J17" s="76">
        <v>167.421316666667</v>
      </c>
      <c r="K17" s="76">
        <v>176.544615384615</v>
      </c>
      <c r="L17" s="76">
        <v>170.55646666666698</v>
      </c>
      <c r="M17" s="76">
        <v>171.9736</v>
      </c>
      <c r="N17" s="76">
        <v>199.14634166666698</v>
      </c>
      <c r="O17" s="76">
        <v>213.070725</v>
      </c>
      <c r="P17" s="77">
        <v>224.913776923077</v>
      </c>
    </row>
    <row r="18" spans="1:16" ht="12.75">
      <c r="A18" s="41"/>
      <c r="B18" s="42" t="s">
        <v>87</v>
      </c>
      <c r="C18" s="78">
        <v>57048.38709166671</v>
      </c>
      <c r="D18" s="78">
        <v>58000</v>
      </c>
      <c r="E18" s="78">
        <v>57366.4185307692</v>
      </c>
      <c r="F18" s="78">
        <v>55745.967741666704</v>
      </c>
      <c r="G18" s="78">
        <v>58515.6402727273</v>
      </c>
      <c r="H18" s="78">
        <v>64149.5665333333</v>
      </c>
      <c r="I18" s="78"/>
      <c r="J18" s="78"/>
      <c r="K18" s="78"/>
      <c r="L18" s="87"/>
      <c r="M18" s="87"/>
      <c r="N18" s="87"/>
      <c r="O18" s="87"/>
      <c r="P18" s="88"/>
    </row>
    <row r="19" spans="1:16" ht="12.75">
      <c r="A19" s="75" t="s">
        <v>88</v>
      </c>
      <c r="B19" s="26" t="s">
        <v>8</v>
      </c>
      <c r="C19" s="76">
        <v>115.398483333333</v>
      </c>
      <c r="D19" s="76">
        <v>108.25725833333301</v>
      </c>
      <c r="E19" s="76">
        <v>103.52180769230799</v>
      </c>
      <c r="F19" s="76">
        <v>87.2027736111111</v>
      </c>
      <c r="G19" s="76">
        <v>111.930436363636</v>
      </c>
      <c r="H19" s="76">
        <v>114.66998333333301</v>
      </c>
      <c r="I19" s="76">
        <v>95.4807833333333</v>
      </c>
      <c r="J19" s="76">
        <v>108.852291666667</v>
      </c>
      <c r="K19" s="76">
        <v>146.418053846154</v>
      </c>
      <c r="L19" s="76">
        <v>147.426333333333</v>
      </c>
      <c r="M19" s="76">
        <v>166.39763636363602</v>
      </c>
      <c r="N19" s="76">
        <v>184.80475</v>
      </c>
      <c r="O19" s="76">
        <v>169.219408333333</v>
      </c>
      <c r="P19" s="77">
        <v>156.87846923076899</v>
      </c>
    </row>
    <row r="20" spans="1:16" ht="12.75">
      <c r="A20" s="41"/>
      <c r="B20" s="42" t="s">
        <v>89</v>
      </c>
      <c r="C20" s="78">
        <v>19063.58855</v>
      </c>
      <c r="D20" s="78">
        <v>17998.0527416667</v>
      </c>
      <c r="E20" s="78">
        <v>17388.293492307697</v>
      </c>
      <c r="F20" s="78">
        <v>14509.3183777778</v>
      </c>
      <c r="G20" s="78">
        <v>18623.6603</v>
      </c>
      <c r="H20" s="78">
        <v>19079.481941666698</v>
      </c>
      <c r="I20" s="78"/>
      <c r="J20" s="78"/>
      <c r="K20" s="78"/>
      <c r="L20" s="87"/>
      <c r="M20" s="87"/>
      <c r="N20" s="87"/>
      <c r="O20" s="87"/>
      <c r="P20" s="88"/>
    </row>
    <row r="21" spans="1:16" ht="12.75">
      <c r="A21" s="75" t="s">
        <v>90</v>
      </c>
      <c r="B21" s="26" t="s">
        <v>8</v>
      </c>
      <c r="C21" s="76">
        <v>125.530166666667</v>
      </c>
      <c r="D21" s="76">
        <v>115.909316666667</v>
      </c>
      <c r="E21" s="76">
        <v>144.371992307692</v>
      </c>
      <c r="F21" s="76">
        <v>144.88404166666652</v>
      </c>
      <c r="G21" s="76">
        <v>155.21043636363603</v>
      </c>
      <c r="H21" s="76">
        <v>174.86958333333303</v>
      </c>
      <c r="I21" s="76">
        <v>159.841583333333</v>
      </c>
      <c r="J21" s="76">
        <v>174.20545833333298</v>
      </c>
      <c r="K21" s="76">
        <v>168.574765</v>
      </c>
      <c r="L21" s="76">
        <v>170.58407499999998</v>
      </c>
      <c r="M21" s="76">
        <v>175.816718181818</v>
      </c>
      <c r="N21" s="76">
        <v>204.43375</v>
      </c>
      <c r="O21" s="76">
        <v>221.205258333333</v>
      </c>
      <c r="P21" s="77">
        <v>208.54674615384602</v>
      </c>
    </row>
    <row r="22" spans="1:16" ht="12.75">
      <c r="A22" s="41"/>
      <c r="B22" s="42" t="s">
        <v>91</v>
      </c>
      <c r="C22" s="85">
        <v>829.780308333333</v>
      </c>
      <c r="D22" s="85">
        <v>770.3567333333331</v>
      </c>
      <c r="E22" s="85">
        <v>964.0223307692311</v>
      </c>
      <c r="F22" s="85">
        <v>950.376925</v>
      </c>
      <c r="G22" s="85">
        <v>1018.11359090909</v>
      </c>
      <c r="H22" s="85">
        <v>1147.069275</v>
      </c>
      <c r="I22" s="85"/>
      <c r="J22" s="85"/>
      <c r="K22" s="85"/>
      <c r="L22" s="87"/>
      <c r="M22" s="87"/>
      <c r="N22" s="87"/>
      <c r="O22" s="87"/>
      <c r="P22" s="88"/>
    </row>
    <row r="23" spans="1:16" ht="12.75">
      <c r="A23" s="75" t="s">
        <v>92</v>
      </c>
      <c r="B23" s="26" t="s">
        <v>8</v>
      </c>
      <c r="C23" s="76">
        <v>172.40120000000002</v>
      </c>
      <c r="D23" s="76">
        <v>189.888016666667</v>
      </c>
      <c r="E23" s="76">
        <v>185.56059230769202</v>
      </c>
      <c r="F23" s="76">
        <v>184.22750833333302</v>
      </c>
      <c r="G23" s="76">
        <v>181.069363636364</v>
      </c>
      <c r="H23" s="76">
        <v>194.538408333333</v>
      </c>
      <c r="I23" s="76">
        <v>200</v>
      </c>
      <c r="J23" s="76">
        <v>196.17758333333302</v>
      </c>
      <c r="K23" s="76">
        <v>186.956576923077</v>
      </c>
      <c r="L23" s="76">
        <v>175.21666666666698</v>
      </c>
      <c r="M23" s="76">
        <v>169.329863636364</v>
      </c>
      <c r="N23" s="76">
        <v>172.949766666667</v>
      </c>
      <c r="O23" s="76">
        <v>178.444625</v>
      </c>
      <c r="P23" s="77">
        <v>180.404469230769</v>
      </c>
    </row>
    <row r="24" spans="1:16" ht="12.75">
      <c r="A24" s="41"/>
      <c r="B24" s="42" t="s">
        <v>93</v>
      </c>
      <c r="C24" s="87">
        <v>142.57205</v>
      </c>
      <c r="D24" s="87">
        <v>145.11545</v>
      </c>
      <c r="E24" s="87">
        <v>147.316653846154</v>
      </c>
      <c r="F24" s="87">
        <v>145.090775</v>
      </c>
      <c r="G24" s="87">
        <v>142.603718181818</v>
      </c>
      <c r="H24" s="87">
        <v>153.21145</v>
      </c>
      <c r="I24" s="87"/>
      <c r="J24" s="87"/>
      <c r="K24" s="87"/>
      <c r="L24" s="87"/>
      <c r="M24" s="87"/>
      <c r="N24" s="87"/>
      <c r="O24" s="87"/>
      <c r="P24" s="88"/>
    </row>
    <row r="25" spans="1:16" ht="12.75">
      <c r="A25" s="75" t="s">
        <v>94</v>
      </c>
      <c r="B25" s="26" t="s">
        <v>8</v>
      </c>
      <c r="C25" s="76">
        <v>133.391425</v>
      </c>
      <c r="D25" s="76">
        <v>128.520258333333</v>
      </c>
      <c r="E25" s="76">
        <v>124.672269230769</v>
      </c>
      <c r="F25" s="76">
        <v>119.091125</v>
      </c>
      <c r="G25" s="76">
        <v>128.952081818182</v>
      </c>
      <c r="H25" s="76">
        <v>137.508325</v>
      </c>
      <c r="I25" s="76">
        <v>131.413583333333</v>
      </c>
      <c r="J25" s="76">
        <v>154.041552777778</v>
      </c>
      <c r="K25" s="76">
        <v>141.4983</v>
      </c>
      <c r="L25" s="76">
        <v>135.864925</v>
      </c>
      <c r="M25" s="76">
        <v>157.294845454545</v>
      </c>
      <c r="N25" s="76">
        <v>197.802866666667</v>
      </c>
      <c r="O25" s="76">
        <v>194.956141666667</v>
      </c>
      <c r="P25" s="77">
        <v>179.413846153846</v>
      </c>
    </row>
    <row r="26" spans="1:16" ht="12.75">
      <c r="A26" s="41"/>
      <c r="B26" s="42" t="s">
        <v>95</v>
      </c>
      <c r="C26" s="78">
        <v>272444.21270833304</v>
      </c>
      <c r="D26" s="78">
        <v>253689.772158333</v>
      </c>
      <c r="E26" s="78">
        <v>245698.585023077</v>
      </c>
      <c r="F26" s="78">
        <v>230592.517916667</v>
      </c>
      <c r="G26" s="78">
        <v>249686.065318182</v>
      </c>
      <c r="H26" s="78">
        <v>266253.22425833304</v>
      </c>
      <c r="I26" s="78"/>
      <c r="J26" s="78"/>
      <c r="K26" s="78"/>
      <c r="L26" s="87"/>
      <c r="M26" s="87"/>
      <c r="N26" s="87"/>
      <c r="O26" s="87"/>
      <c r="P26" s="88"/>
    </row>
    <row r="27" spans="1:16" ht="12.75">
      <c r="A27" s="75" t="s">
        <v>117</v>
      </c>
      <c r="B27" s="26" t="s">
        <v>8</v>
      </c>
      <c r="C27" s="76"/>
      <c r="D27" s="76"/>
      <c r="E27" s="76"/>
      <c r="F27" s="76"/>
      <c r="G27" s="76"/>
      <c r="H27" s="76"/>
      <c r="I27" s="76"/>
      <c r="J27" s="76"/>
      <c r="K27" s="76">
        <v>186.87236666666698</v>
      </c>
      <c r="L27" s="76">
        <v>182.746091666667</v>
      </c>
      <c r="M27" s="76">
        <v>185.40023636363603</v>
      </c>
      <c r="N27" s="76">
        <v>219.063525</v>
      </c>
      <c r="O27" s="76">
        <v>246.32456666666698</v>
      </c>
      <c r="P27" s="77">
        <v>238.6378</v>
      </c>
    </row>
    <row r="28" spans="1:16" ht="12.75">
      <c r="A28" s="41"/>
      <c r="B28" s="42"/>
      <c r="C28" s="87"/>
      <c r="D28" s="87"/>
      <c r="E28" s="87"/>
      <c r="F28" s="87"/>
      <c r="G28" s="87"/>
      <c r="H28" s="87"/>
      <c r="I28" s="87"/>
      <c r="J28" s="87"/>
      <c r="K28" s="87">
        <v>108.381377777778</v>
      </c>
      <c r="L28" s="87">
        <v>105.308116666667</v>
      </c>
      <c r="M28" s="87">
        <v>106.79214545454501</v>
      </c>
      <c r="N28" s="87">
        <v>127.26934166666699</v>
      </c>
      <c r="O28" s="87"/>
      <c r="P28" s="88"/>
    </row>
    <row r="29" spans="1:16" ht="12.75">
      <c r="A29" s="75" t="s">
        <v>96</v>
      </c>
      <c r="B29" s="26" t="s">
        <v>8</v>
      </c>
      <c r="C29" s="76"/>
      <c r="D29" s="76"/>
      <c r="E29" s="76"/>
      <c r="F29" s="76"/>
      <c r="G29" s="76"/>
      <c r="H29" s="76"/>
      <c r="I29" s="76"/>
      <c r="J29" s="76"/>
      <c r="K29" s="76">
        <v>134.681644444444</v>
      </c>
      <c r="L29" s="76">
        <v>139.004525</v>
      </c>
      <c r="M29" s="76">
        <v>141.799072727273</v>
      </c>
      <c r="N29" s="76">
        <v>177.03999166666702</v>
      </c>
      <c r="O29" s="76">
        <v>197.808608333333</v>
      </c>
      <c r="P29" s="77">
        <v>186.28993846153801</v>
      </c>
    </row>
    <row r="30" spans="1:16" ht="12.75">
      <c r="A30" s="41"/>
      <c r="B30" s="42"/>
      <c r="C30" s="87"/>
      <c r="D30" s="87"/>
      <c r="E30" s="87"/>
      <c r="F30" s="87"/>
      <c r="G30" s="87"/>
      <c r="H30" s="87"/>
      <c r="I30" s="87"/>
      <c r="J30" s="87"/>
      <c r="K30" s="87">
        <v>90.1248777777778</v>
      </c>
      <c r="L30" s="87">
        <v>96.77096666666671</v>
      </c>
      <c r="M30" s="87">
        <v>98.733</v>
      </c>
      <c r="N30" s="87">
        <v>123.939375</v>
      </c>
      <c r="O30" s="87">
        <v>138.982008333333</v>
      </c>
      <c r="P30" s="88">
        <v>131.501638461538</v>
      </c>
    </row>
    <row r="31" spans="1:16" ht="12.75">
      <c r="A31" s="75" t="s">
        <v>97</v>
      </c>
      <c r="B31" s="26" t="s">
        <v>8</v>
      </c>
      <c r="C31" s="76"/>
      <c r="D31" s="76"/>
      <c r="E31" s="76"/>
      <c r="F31" s="76"/>
      <c r="G31" s="76"/>
      <c r="H31" s="76"/>
      <c r="I31" s="76"/>
      <c r="J31" s="76"/>
      <c r="K31" s="76">
        <v>128.573633333333</v>
      </c>
      <c r="L31" s="76">
        <v>134.614675</v>
      </c>
      <c r="M31" s="76">
        <v>130.142881818182</v>
      </c>
      <c r="N31" s="76">
        <v>150.410516666667</v>
      </c>
      <c r="O31" s="76">
        <v>164.806</v>
      </c>
      <c r="P31" s="77">
        <v>151.356915384615</v>
      </c>
    </row>
    <row r="32" spans="1:16" ht="12.75">
      <c r="A32" s="41"/>
      <c r="B32" s="42"/>
      <c r="C32" s="87"/>
      <c r="D32" s="87"/>
      <c r="E32" s="87"/>
      <c r="F32" s="87"/>
      <c r="G32" s="87"/>
      <c r="H32" s="87"/>
      <c r="I32" s="87"/>
      <c r="J32" s="87"/>
      <c r="K32" s="87">
        <v>443.939344444444</v>
      </c>
      <c r="L32" s="87">
        <v>464.79755</v>
      </c>
      <c r="M32" s="87">
        <v>449.3572727272731</v>
      </c>
      <c r="N32" s="87">
        <v>519.337408333333</v>
      </c>
      <c r="O32" s="87">
        <v>569.04215</v>
      </c>
      <c r="P32" s="88">
        <v>522.605169230769</v>
      </c>
    </row>
    <row r="33" spans="1:16" ht="12.75">
      <c r="A33" s="75" t="s">
        <v>118</v>
      </c>
      <c r="B33" s="26" t="s">
        <v>8</v>
      </c>
      <c r="C33" s="76"/>
      <c r="D33" s="76"/>
      <c r="E33" s="76"/>
      <c r="F33" s="76"/>
      <c r="G33" s="76"/>
      <c r="H33" s="76"/>
      <c r="I33" s="76"/>
      <c r="J33" s="76"/>
      <c r="K33" s="76">
        <v>150.0636</v>
      </c>
      <c r="L33" s="76">
        <v>154.543091666667</v>
      </c>
      <c r="M33" s="76">
        <v>145.26633636363601</v>
      </c>
      <c r="N33" s="76">
        <v>181.087175</v>
      </c>
      <c r="O33" s="76">
        <v>199.77979166666702</v>
      </c>
      <c r="P33" s="77">
        <v>174.47560769230802</v>
      </c>
    </row>
    <row r="34" spans="1:16" ht="12.75">
      <c r="A34" s="41"/>
      <c r="B34" s="42"/>
      <c r="C34" s="87"/>
      <c r="D34" s="87"/>
      <c r="E34" s="87"/>
      <c r="F34" s="87"/>
      <c r="G34" s="87"/>
      <c r="H34" s="87"/>
      <c r="I34" s="87"/>
      <c r="J34" s="87"/>
      <c r="K34" s="87">
        <v>37291.9059666667</v>
      </c>
      <c r="L34" s="78">
        <v>38373.5980583333</v>
      </c>
      <c r="M34" s="78">
        <v>38519.4699818182</v>
      </c>
      <c r="N34" s="78">
        <v>45499.2809416667</v>
      </c>
      <c r="O34" s="78">
        <v>50146.900475</v>
      </c>
      <c r="P34" s="79">
        <v>48717.2953230769</v>
      </c>
    </row>
    <row r="35" spans="1:25" ht="12.75">
      <c r="A35" s="75" t="s">
        <v>99</v>
      </c>
      <c r="B35" s="26" t="s">
        <v>8</v>
      </c>
      <c r="C35" s="76"/>
      <c r="D35" s="76"/>
      <c r="E35" s="76"/>
      <c r="F35" s="76"/>
      <c r="G35" s="76"/>
      <c r="H35" s="76"/>
      <c r="I35" s="76"/>
      <c r="J35" s="76"/>
      <c r="K35" s="76">
        <v>162.293277777778</v>
      </c>
      <c r="L35" s="76">
        <v>159.5299</v>
      </c>
      <c r="M35" s="76">
        <v>164.01231818181802</v>
      </c>
      <c r="N35" s="76">
        <v>169.686858333333</v>
      </c>
      <c r="O35" s="76">
        <v>176.542183333333</v>
      </c>
      <c r="P35" s="77">
        <v>192.959169230769</v>
      </c>
      <c r="R35" s="211" t="s">
        <v>132</v>
      </c>
      <c r="S35" s="211"/>
      <c r="T35" s="211"/>
      <c r="U35" s="211"/>
      <c r="V35" s="211"/>
      <c r="W35" s="211"/>
      <c r="X35" s="211"/>
      <c r="Y35" s="211"/>
    </row>
    <row r="36" spans="1:25" ht="12.75">
      <c r="A36" s="41"/>
      <c r="B36" s="42"/>
      <c r="C36" s="87"/>
      <c r="D36" s="87"/>
      <c r="E36" s="87"/>
      <c r="F36" s="87"/>
      <c r="G36" s="87"/>
      <c r="H36" s="87"/>
      <c r="I36" s="87"/>
      <c r="J36" s="87"/>
      <c r="K36" s="87">
        <v>69.5469777777778</v>
      </c>
      <c r="L36" s="87">
        <v>68.5443166666667</v>
      </c>
      <c r="M36" s="87">
        <v>70.41048181818178</v>
      </c>
      <c r="N36" s="87">
        <v>72.7189727272727</v>
      </c>
      <c r="O36" s="87"/>
      <c r="P36" s="88"/>
      <c r="R36" s="211"/>
      <c r="S36" s="211"/>
      <c r="T36" s="211"/>
      <c r="U36" s="211"/>
      <c r="V36" s="211"/>
      <c r="W36" s="211"/>
      <c r="X36" s="211"/>
      <c r="Y36" s="211"/>
    </row>
    <row r="37" spans="1:16" ht="12.75">
      <c r="A37" s="75" t="s">
        <v>100</v>
      </c>
      <c r="B37" s="26" t="s">
        <v>8</v>
      </c>
      <c r="C37" s="76">
        <v>135.58215833333298</v>
      </c>
      <c r="D37" s="76">
        <v>137.081341666667</v>
      </c>
      <c r="E37" s="76">
        <v>130.732976923077</v>
      </c>
      <c r="F37" s="76">
        <v>112.808625</v>
      </c>
      <c r="G37" s="76">
        <v>116.40671818181801</v>
      </c>
      <c r="H37" s="76">
        <v>139.284825</v>
      </c>
      <c r="I37" s="76">
        <v>119.54060000000001</v>
      </c>
      <c r="J37" s="76">
        <v>141.041566666667</v>
      </c>
      <c r="K37" s="76">
        <v>141.942930769231</v>
      </c>
      <c r="L37" s="76">
        <v>146.78575</v>
      </c>
      <c r="M37" s="76">
        <v>140.15542727272702</v>
      </c>
      <c r="N37" s="76">
        <v>168.403225</v>
      </c>
      <c r="O37" s="76">
        <v>176.614991666667</v>
      </c>
      <c r="P37" s="77">
        <v>165.912930769231</v>
      </c>
    </row>
    <row r="38" spans="1:19" ht="14.25">
      <c r="A38" s="41"/>
      <c r="B38" s="42" t="s">
        <v>101</v>
      </c>
      <c r="C38" s="78">
        <v>291.280141666667</v>
      </c>
      <c r="D38" s="78">
        <v>303.48610833333305</v>
      </c>
      <c r="E38" s="78">
        <v>291.898053846154</v>
      </c>
      <c r="F38" s="78">
        <v>248.5979</v>
      </c>
      <c r="G38" s="78">
        <v>256.52669090909103</v>
      </c>
      <c r="H38" s="78">
        <v>306.94336666666703</v>
      </c>
      <c r="I38" s="78"/>
      <c r="J38" s="78"/>
      <c r="K38" s="78"/>
      <c r="L38" s="87"/>
      <c r="M38" s="87"/>
      <c r="N38" s="87"/>
      <c r="O38" s="87"/>
      <c r="P38" s="88"/>
      <c r="R38" s="107">
        <v>1</v>
      </c>
      <c r="S38" s="109" t="s">
        <v>133</v>
      </c>
    </row>
    <row r="39" spans="1:19" ht="14.25">
      <c r="A39" s="75" t="s">
        <v>102</v>
      </c>
      <c r="B39" s="26" t="s">
        <v>8</v>
      </c>
      <c r="C39" s="76">
        <v>176.51861666666701</v>
      </c>
      <c r="D39" s="76">
        <v>174.134391666667</v>
      </c>
      <c r="E39" s="76">
        <v>171.738569230769</v>
      </c>
      <c r="F39" s="76">
        <v>163.2566708333335</v>
      </c>
      <c r="G39" s="76">
        <v>168.95861818181803</v>
      </c>
      <c r="H39" s="76">
        <v>181.53478333333302</v>
      </c>
      <c r="I39" s="76">
        <v>180.161316666667</v>
      </c>
      <c r="J39" s="76">
        <v>177.624508333333</v>
      </c>
      <c r="K39" s="76">
        <v>180.88935384615402</v>
      </c>
      <c r="L39" s="76">
        <v>179.9434</v>
      </c>
      <c r="M39" s="76">
        <v>180.856936363636</v>
      </c>
      <c r="N39" s="76">
        <v>185.041533333333</v>
      </c>
      <c r="O39" s="76">
        <v>189.721091666667</v>
      </c>
      <c r="P39" s="77">
        <v>188.72073846153802</v>
      </c>
      <c r="R39" s="108">
        <v>2</v>
      </c>
      <c r="S39" s="109" t="s">
        <v>137</v>
      </c>
    </row>
    <row r="40" spans="1:19" ht="14.25">
      <c r="A40" s="41"/>
      <c r="B40" s="42" t="s">
        <v>103</v>
      </c>
      <c r="C40" s="78">
        <v>2378.34955833333</v>
      </c>
      <c r="D40" s="78">
        <v>2411.20435</v>
      </c>
      <c r="E40" s="78">
        <v>2393.79546923077</v>
      </c>
      <c r="F40" s="78">
        <v>2246.4613</v>
      </c>
      <c r="G40" s="78">
        <v>2324.9213</v>
      </c>
      <c r="H40" s="78">
        <v>2497.97321666667</v>
      </c>
      <c r="I40" s="78"/>
      <c r="J40" s="78"/>
      <c r="K40" s="78"/>
      <c r="L40" s="87"/>
      <c r="M40" s="87"/>
      <c r="N40" s="87"/>
      <c r="O40" s="87"/>
      <c r="P40" s="88"/>
      <c r="R40" s="107">
        <v>3</v>
      </c>
      <c r="S40" s="109" t="s">
        <v>134</v>
      </c>
    </row>
    <row r="41" spans="1:19" ht="14.25">
      <c r="A41" s="75" t="s">
        <v>105</v>
      </c>
      <c r="B41" s="26" t="s">
        <v>8</v>
      </c>
      <c r="C41" s="76"/>
      <c r="D41" s="76"/>
      <c r="E41" s="76"/>
      <c r="F41" s="76"/>
      <c r="G41" s="76"/>
      <c r="H41" s="76"/>
      <c r="I41" s="76"/>
      <c r="J41" s="76"/>
      <c r="K41" s="76">
        <v>110.259933333333</v>
      </c>
      <c r="L41" s="76">
        <v>114.423191666667</v>
      </c>
      <c r="M41" s="76">
        <v>102.21050909090901</v>
      </c>
      <c r="N41" s="76">
        <v>133.920275</v>
      </c>
      <c r="O41" s="76">
        <v>139.925216666667</v>
      </c>
      <c r="P41" s="77">
        <v>123.754084615385</v>
      </c>
      <c r="R41" s="108">
        <v>4</v>
      </c>
      <c r="S41" s="109" t="s">
        <v>138</v>
      </c>
    </row>
    <row r="42" spans="1:27" ht="14.25">
      <c r="A42" s="41"/>
      <c r="B42" s="42"/>
      <c r="C42" s="87"/>
      <c r="D42" s="87"/>
      <c r="E42" s="87"/>
      <c r="F42" s="87"/>
      <c r="G42" s="87"/>
      <c r="H42" s="87"/>
      <c r="I42" s="87"/>
      <c r="J42" s="87"/>
      <c r="K42" s="87">
        <v>482.798044444444</v>
      </c>
      <c r="L42" s="87">
        <v>459.01894166666705</v>
      </c>
      <c r="M42" s="87">
        <v>398.897409090909</v>
      </c>
      <c r="N42" s="87">
        <v>506.75236666666706</v>
      </c>
      <c r="O42" s="87">
        <v>489.604858333333</v>
      </c>
      <c r="P42" s="88">
        <v>533.9145230769229</v>
      </c>
      <c r="R42" s="108">
        <v>5</v>
      </c>
      <c r="S42" s="109" t="s">
        <v>136</v>
      </c>
      <c r="AA42" s="109" t="s">
        <v>142</v>
      </c>
    </row>
    <row r="43" spans="1:19" ht="14.25">
      <c r="A43" s="75" t="s">
        <v>106</v>
      </c>
      <c r="B43" s="26" t="s">
        <v>8</v>
      </c>
      <c r="C43" s="76">
        <v>144.636458333333</v>
      </c>
      <c r="D43" s="76">
        <v>140.10478333333302</v>
      </c>
      <c r="E43" s="76">
        <v>125.826861538462</v>
      </c>
      <c r="F43" s="76">
        <v>117.1721</v>
      </c>
      <c r="G43" s="76">
        <v>138.00300000000001</v>
      </c>
      <c r="H43" s="76">
        <v>136.974708333333</v>
      </c>
      <c r="I43" s="76">
        <v>126.566</v>
      </c>
      <c r="J43" s="76">
        <v>138.76015</v>
      </c>
      <c r="K43" s="76">
        <v>144.6918</v>
      </c>
      <c r="L43" s="76">
        <v>142.800175</v>
      </c>
      <c r="M43" s="76">
        <v>157.66939090909102</v>
      </c>
      <c r="N43" s="76">
        <v>169.130433333333</v>
      </c>
      <c r="O43" s="76">
        <v>168.53426666666698</v>
      </c>
      <c r="P43" s="77">
        <v>161.235838461538</v>
      </c>
      <c r="R43" s="108">
        <v>6</v>
      </c>
      <c r="S43" s="109" t="s">
        <v>135</v>
      </c>
    </row>
    <row r="44" spans="1:16" ht="12.75">
      <c r="A44" s="41"/>
      <c r="B44" s="42" t="s">
        <v>107</v>
      </c>
      <c r="C44" s="78">
        <v>28667.21975</v>
      </c>
      <c r="D44" s="78">
        <v>27907.9045</v>
      </c>
      <c r="E44" s="78">
        <v>25503.2819461538</v>
      </c>
      <c r="F44" s="78">
        <v>23490.8691666667</v>
      </c>
      <c r="G44" s="78">
        <v>27667.1200272727</v>
      </c>
      <c r="H44" s="78">
        <v>27460.96265</v>
      </c>
      <c r="I44" s="78"/>
      <c r="J44" s="78"/>
      <c r="K44" s="78"/>
      <c r="L44" s="87"/>
      <c r="M44" s="87"/>
      <c r="N44" s="87"/>
      <c r="O44" s="87"/>
      <c r="P44" s="88"/>
    </row>
    <row r="45" spans="1:16" ht="12.75">
      <c r="A45" s="32" t="s">
        <v>7</v>
      </c>
      <c r="B45" s="45" t="s">
        <v>8</v>
      </c>
      <c r="C45" s="80"/>
      <c r="D45" s="80"/>
      <c r="E45" s="80"/>
      <c r="F45" s="80"/>
      <c r="G45" s="80"/>
      <c r="H45" s="80"/>
      <c r="I45" s="80"/>
      <c r="J45" s="80"/>
      <c r="K45" s="80"/>
      <c r="L45" s="93"/>
      <c r="M45" s="93"/>
      <c r="N45" s="93">
        <v>174.30718333333303</v>
      </c>
      <c r="O45" s="93">
        <v>171.757241666667</v>
      </c>
      <c r="P45" s="89">
        <v>151.355330769231</v>
      </c>
    </row>
    <row r="46" spans="1:16" ht="12.75">
      <c r="A46" s="32"/>
      <c r="B46" s="45" t="s">
        <v>21</v>
      </c>
      <c r="C46" s="80"/>
      <c r="D46" s="80"/>
      <c r="E46" s="80"/>
      <c r="F46" s="80"/>
      <c r="G46" s="80"/>
      <c r="H46" s="80"/>
      <c r="I46" s="80"/>
      <c r="J46" s="80"/>
      <c r="K46" s="80"/>
      <c r="L46" s="93"/>
      <c r="M46" s="93"/>
      <c r="N46" s="93">
        <v>580.987783333333</v>
      </c>
      <c r="O46" s="93">
        <v>632.065608333333</v>
      </c>
      <c r="P46" s="89">
        <v>640.299</v>
      </c>
    </row>
    <row r="47" spans="1:16" ht="12.75">
      <c r="A47" s="75" t="s">
        <v>108</v>
      </c>
      <c r="B47" s="26" t="s">
        <v>8</v>
      </c>
      <c r="C47" s="76"/>
      <c r="D47" s="76"/>
      <c r="E47" s="76"/>
      <c r="F47" s="76"/>
      <c r="G47" s="76"/>
      <c r="H47" s="76"/>
      <c r="I47" s="76"/>
      <c r="J47" s="76"/>
      <c r="K47" s="76">
        <v>186.874177777778</v>
      </c>
      <c r="L47" s="76">
        <v>178.69848333333303</v>
      </c>
      <c r="M47" s="76">
        <v>171.57740909090901</v>
      </c>
      <c r="N47" s="76">
        <v>183.78625</v>
      </c>
      <c r="O47" s="76">
        <v>196.143025</v>
      </c>
      <c r="P47" s="77">
        <v>187.734707692308</v>
      </c>
    </row>
    <row r="48" spans="1:16" ht="12.75">
      <c r="A48" s="41"/>
      <c r="B48" s="42"/>
      <c r="C48" s="87"/>
      <c r="D48" s="87"/>
      <c r="E48" s="87"/>
      <c r="F48" s="87"/>
      <c r="G48" s="87"/>
      <c r="H48" s="87"/>
      <c r="I48" s="87"/>
      <c r="J48" s="87"/>
      <c r="K48" s="87">
        <v>44790.4249333333</v>
      </c>
      <c r="L48" s="78">
        <v>42806.8302666667</v>
      </c>
      <c r="M48" s="78">
        <v>41110.808827272704</v>
      </c>
      <c r="N48" s="78"/>
      <c r="O48" s="78"/>
      <c r="P48" s="79"/>
    </row>
    <row r="49" spans="1:16" ht="12.75">
      <c r="A49" s="75" t="s">
        <v>110</v>
      </c>
      <c r="B49" s="26" t="s">
        <v>8</v>
      </c>
      <c r="C49" s="76"/>
      <c r="D49" s="76"/>
      <c r="E49" s="76"/>
      <c r="F49" s="76"/>
      <c r="G49" s="76"/>
      <c r="H49" s="76"/>
      <c r="I49" s="76"/>
      <c r="J49" s="76"/>
      <c r="K49" s="76">
        <v>144.937844444444</v>
      </c>
      <c r="L49" s="76">
        <v>147.271441666667</v>
      </c>
      <c r="M49" s="76">
        <v>146.9022</v>
      </c>
      <c r="N49" s="76">
        <v>177.998958333333</v>
      </c>
      <c r="O49" s="76">
        <v>182.882758333333</v>
      </c>
      <c r="P49" s="77">
        <v>172.035323076923</v>
      </c>
    </row>
    <row r="50" spans="1:16" ht="12.75">
      <c r="A50" s="41"/>
      <c r="B50" s="42"/>
      <c r="C50" s="87"/>
      <c r="D50" s="87"/>
      <c r="E50" s="87"/>
      <c r="F50" s="87"/>
      <c r="G50" s="87"/>
      <c r="H50" s="87"/>
      <c r="I50" s="87"/>
      <c r="J50" s="87"/>
      <c r="K50" s="87">
        <v>5751.500466666669</v>
      </c>
      <c r="L50" s="91">
        <v>5670.296375</v>
      </c>
      <c r="M50" s="91">
        <v>5458.29548181818</v>
      </c>
      <c r="N50" s="91">
        <v>6009.642933333331</v>
      </c>
      <c r="O50" s="91">
        <v>5670.85016666667</v>
      </c>
      <c r="P50" s="92"/>
    </row>
    <row r="51" spans="1:16" ht="12.75">
      <c r="A51" s="75" t="s">
        <v>111</v>
      </c>
      <c r="B51" s="26" t="s">
        <v>8</v>
      </c>
      <c r="C51" s="76">
        <v>188.142316666667</v>
      </c>
      <c r="D51" s="76">
        <v>187.68778333333302</v>
      </c>
      <c r="E51" s="76">
        <v>189.16410769230802</v>
      </c>
      <c r="F51" s="76">
        <v>186.02271805555552</v>
      </c>
      <c r="G51" s="76">
        <v>190.40630909090902</v>
      </c>
      <c r="H51" s="76">
        <v>199.36459166666702</v>
      </c>
      <c r="I51" s="76">
        <v>201.31596666666698</v>
      </c>
      <c r="J51" s="76">
        <v>197.93300833333302</v>
      </c>
      <c r="K51" s="76">
        <v>198.085715384615</v>
      </c>
      <c r="L51" s="76">
        <v>197.043691666667</v>
      </c>
      <c r="M51" s="76">
        <v>192.191763636364</v>
      </c>
      <c r="N51" s="76">
        <v>195.095625</v>
      </c>
      <c r="O51" s="76">
        <v>227.189541666667</v>
      </c>
      <c r="P51" s="77">
        <v>245.722738461538</v>
      </c>
    </row>
    <row r="52" spans="1:16" ht="12.75">
      <c r="A52" s="41"/>
      <c r="B52" s="42" t="s">
        <v>112</v>
      </c>
      <c r="C52" s="78">
        <v>1125.42735</v>
      </c>
      <c r="D52" s="78">
        <v>1131.4057</v>
      </c>
      <c r="E52" s="78">
        <v>1139.10240769231</v>
      </c>
      <c r="F52" s="78">
        <v>1106.04027638889</v>
      </c>
      <c r="G52" s="78">
        <v>1132.10446363636</v>
      </c>
      <c r="H52" s="78">
        <v>1185.3681000000001</v>
      </c>
      <c r="I52" s="78"/>
      <c r="J52" s="78"/>
      <c r="K52" s="78"/>
      <c r="L52" s="87"/>
      <c r="M52" s="87"/>
      <c r="N52" s="87"/>
      <c r="O52" s="87"/>
      <c r="P52" s="88"/>
    </row>
    <row r="53" spans="1:16" ht="12.75">
      <c r="A53" s="75" t="s">
        <v>113</v>
      </c>
      <c r="B53" s="26" t="s">
        <v>8</v>
      </c>
      <c r="C53" s="76">
        <v>191.25320833333302</v>
      </c>
      <c r="D53" s="76">
        <v>186.03278333333301</v>
      </c>
      <c r="E53" s="76">
        <v>175.38138076923101</v>
      </c>
      <c r="F53" s="76">
        <v>186.8802</v>
      </c>
      <c r="G53" s="76">
        <v>197.169536363636</v>
      </c>
      <c r="H53" s="76">
        <v>183.518233333333</v>
      </c>
      <c r="I53" s="76">
        <v>192.298833333333</v>
      </c>
      <c r="J53" s="76">
        <v>172.991766666667</v>
      </c>
      <c r="K53" s="76">
        <v>181.37375384615402</v>
      </c>
      <c r="L53" s="76">
        <v>177.535558333333</v>
      </c>
      <c r="M53" s="76">
        <v>168.02782727272702</v>
      </c>
      <c r="N53" s="76">
        <v>179.4785</v>
      </c>
      <c r="O53" s="76">
        <v>203.42575</v>
      </c>
      <c r="P53" s="77">
        <v>181.78981538461503</v>
      </c>
    </row>
    <row r="54" spans="1:16" ht="12.75">
      <c r="A54" s="41"/>
      <c r="B54" s="42" t="s">
        <v>19</v>
      </c>
      <c r="C54" s="78">
        <v>1683.5173666666701</v>
      </c>
      <c r="D54" s="78">
        <v>1633.283775</v>
      </c>
      <c r="E54" s="78">
        <v>1582.67661153846</v>
      </c>
      <c r="F54" s="78">
        <v>1638.184775</v>
      </c>
      <c r="G54" s="78">
        <v>1661.9967727272701</v>
      </c>
      <c r="H54" s="78">
        <v>1697.41314166667</v>
      </c>
      <c r="I54" s="78">
        <v>1761.6345333333302</v>
      </c>
      <c r="J54" s="78">
        <v>1578.25340833333</v>
      </c>
      <c r="K54" s="78">
        <v>1653.8585846153799</v>
      </c>
      <c r="L54" s="91">
        <v>1651.110275</v>
      </c>
      <c r="M54" s="91">
        <v>1554.02791818182</v>
      </c>
      <c r="N54" s="91">
        <v>1660.41515</v>
      </c>
      <c r="O54" s="91">
        <v>1952.48160833333</v>
      </c>
      <c r="P54" s="92">
        <v>1924.5025846153799</v>
      </c>
    </row>
    <row r="55" spans="1:16" ht="12.75">
      <c r="A55" s="75" t="s">
        <v>70</v>
      </c>
      <c r="B55" s="26" t="s">
        <v>8</v>
      </c>
      <c r="C55" s="76">
        <v>154.272633333333</v>
      </c>
      <c r="D55" s="76">
        <v>168.469225</v>
      </c>
      <c r="E55" s="76">
        <v>168.64961538461503</v>
      </c>
      <c r="F55" s="76">
        <v>173.706291666667</v>
      </c>
      <c r="G55" s="76">
        <v>178.405790909091</v>
      </c>
      <c r="H55" s="76">
        <v>168.233933333333</v>
      </c>
      <c r="I55" s="76">
        <v>156.20485</v>
      </c>
      <c r="J55" s="76">
        <v>122.124075</v>
      </c>
      <c r="K55" s="76">
        <v>135.586653846154</v>
      </c>
      <c r="L55" s="76">
        <v>139.183558333333</v>
      </c>
      <c r="M55" s="76">
        <v>137.167827272727</v>
      </c>
      <c r="N55" s="76">
        <v>145.127408333333</v>
      </c>
      <c r="O55" s="76">
        <v>134.43225833333298</v>
      </c>
      <c r="P55" s="77">
        <v>124.725869230769</v>
      </c>
    </row>
    <row r="56" spans="1:16" ht="12.75">
      <c r="A56" s="41"/>
      <c r="B56" s="42" t="s">
        <v>20</v>
      </c>
      <c r="C56" s="85">
        <v>129.505316666667</v>
      </c>
      <c r="D56" s="85">
        <v>122.89595833333301</v>
      </c>
      <c r="E56" s="85">
        <v>116.275976923077</v>
      </c>
      <c r="F56" s="85">
        <v>113.289191666667</v>
      </c>
      <c r="G56" s="85">
        <v>108.522381818182</v>
      </c>
      <c r="H56" s="85">
        <v>104.57950000000001</v>
      </c>
      <c r="I56" s="85">
        <v>98.1483</v>
      </c>
      <c r="J56" s="85">
        <v>84.4504833333333</v>
      </c>
      <c r="K56" s="85">
        <v>92.2263615384615</v>
      </c>
      <c r="L56" s="87">
        <v>95.05409166666671</v>
      </c>
      <c r="M56" s="87">
        <v>93.4256</v>
      </c>
      <c r="N56" s="87">
        <v>99.3107083333333</v>
      </c>
      <c r="O56" s="87">
        <v>106.866316666667</v>
      </c>
      <c r="P56" s="88">
        <v>111.009</v>
      </c>
    </row>
    <row r="57" spans="1:16" ht="12.75">
      <c r="A57" s="75"/>
      <c r="B57" s="26"/>
      <c r="C57" s="83"/>
      <c r="D57" s="83"/>
      <c r="E57" s="83"/>
      <c r="F57" s="83"/>
      <c r="G57" s="83"/>
      <c r="H57" s="83"/>
      <c r="I57" s="83"/>
      <c r="J57" s="83"/>
      <c r="K57" s="83"/>
      <c r="L57" s="76"/>
      <c r="M57" s="76"/>
      <c r="N57" s="76"/>
      <c r="O57" s="76"/>
      <c r="P57" s="77"/>
    </row>
    <row r="58" spans="1:16" ht="12.75">
      <c r="A58" s="41" t="s">
        <v>6</v>
      </c>
      <c r="B58" s="42" t="s">
        <v>8</v>
      </c>
      <c r="C58" s="85">
        <v>138.972991666667</v>
      </c>
      <c r="D58" s="85">
        <v>138.564566666667</v>
      </c>
      <c r="E58" s="85">
        <v>140.24056923076898</v>
      </c>
      <c r="F58" s="85">
        <v>133.272916666667</v>
      </c>
      <c r="G58" s="85">
        <v>143.204845454545</v>
      </c>
      <c r="H58" s="85">
        <v>151.817333333333</v>
      </c>
      <c r="I58" s="85">
        <v>138.111216666667</v>
      </c>
      <c r="J58" s="85">
        <v>144.407716666667</v>
      </c>
      <c r="K58" s="85">
        <v>147.827838461538</v>
      </c>
      <c r="L58" s="87">
        <v>149.24554999999998</v>
      </c>
      <c r="M58" s="87">
        <v>151.30403636363602</v>
      </c>
      <c r="N58" s="87">
        <v>175.763833333333</v>
      </c>
      <c r="O58" s="87">
        <v>180.303291666667</v>
      </c>
      <c r="P58" s="88">
        <v>169.670638461538</v>
      </c>
    </row>
    <row r="62" spans="1:16" ht="12.75">
      <c r="A62" s="15" t="s">
        <v>79</v>
      </c>
      <c r="B62" s="15" t="s">
        <v>8</v>
      </c>
      <c r="C62" s="15">
        <v>153.228433333333</v>
      </c>
      <c r="D62" s="15">
        <v>148.497508333333</v>
      </c>
      <c r="E62" s="15">
        <v>135.684569230769</v>
      </c>
      <c r="F62" s="15">
        <v>117.510283333333</v>
      </c>
      <c r="G62" s="15">
        <v>138.866881818182</v>
      </c>
      <c r="H62" s="15">
        <v>146.3346</v>
      </c>
      <c r="I62" s="15">
        <v>128.323375</v>
      </c>
      <c r="J62" s="15">
        <v>145.32675</v>
      </c>
      <c r="K62" s="15">
        <v>144.40747692307698</v>
      </c>
      <c r="L62" s="15">
        <v>151.06866666666699</v>
      </c>
      <c r="M62" s="15">
        <v>139.51842727272702</v>
      </c>
      <c r="N62" s="15">
        <v>163.915816666667</v>
      </c>
      <c r="O62" s="15">
        <v>166.082258333333</v>
      </c>
      <c r="P62" s="15">
        <v>160.008684615385</v>
      </c>
    </row>
    <row r="63" spans="1:16" ht="12.75">
      <c r="A63" s="15" t="s">
        <v>22</v>
      </c>
      <c r="B63" s="15" t="s">
        <v>8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>
        <v>138.117016666667</v>
      </c>
      <c r="O63" s="15">
        <v>159.543925</v>
      </c>
      <c r="P63" s="15">
        <v>143.757930769231</v>
      </c>
    </row>
    <row r="64" spans="1:16" ht="12.75">
      <c r="A64" s="15" t="s">
        <v>115</v>
      </c>
      <c r="B64" s="15" t="s">
        <v>8</v>
      </c>
      <c r="C64" s="15"/>
      <c r="D64" s="15"/>
      <c r="E64" s="15"/>
      <c r="F64" s="15"/>
      <c r="G64" s="15"/>
      <c r="H64" s="15"/>
      <c r="I64" s="15"/>
      <c r="J64" s="15"/>
      <c r="K64" s="15">
        <v>132.03640000000001</v>
      </c>
      <c r="L64" s="15">
        <v>141.2602</v>
      </c>
      <c r="M64" s="15">
        <v>128.504354545455</v>
      </c>
      <c r="N64" s="15">
        <v>158.36294166666698</v>
      </c>
      <c r="O64" s="15">
        <v>198.952325</v>
      </c>
      <c r="P64" s="15">
        <v>172.82692307692298</v>
      </c>
    </row>
    <row r="65" spans="1:16" ht="12.75">
      <c r="A65" s="15" t="s">
        <v>82</v>
      </c>
      <c r="B65" s="15" t="s">
        <v>8</v>
      </c>
      <c r="C65" s="15">
        <v>126.24955833333301</v>
      </c>
      <c r="D65" s="15">
        <v>128.527458333333</v>
      </c>
      <c r="E65" s="15">
        <v>123.955676923077</v>
      </c>
      <c r="F65" s="15">
        <v>113.230016666667</v>
      </c>
      <c r="G65" s="15">
        <v>120.126054545455</v>
      </c>
      <c r="H65" s="15">
        <v>130.71018333333302</v>
      </c>
      <c r="I65" s="15">
        <v>112.20809166666699</v>
      </c>
      <c r="J65" s="15">
        <v>143.53885</v>
      </c>
      <c r="K65" s="15">
        <v>150.513838461538</v>
      </c>
      <c r="L65" s="15">
        <v>161.9471</v>
      </c>
      <c r="M65" s="15">
        <v>152.569054545455</v>
      </c>
      <c r="N65" s="15">
        <v>170.299716666667</v>
      </c>
      <c r="O65" s="15">
        <v>202.161475</v>
      </c>
      <c r="P65" s="15">
        <v>184.325423076923</v>
      </c>
    </row>
    <row r="66" spans="1:16" ht="12.75">
      <c r="A66" s="15" t="s">
        <v>83</v>
      </c>
      <c r="B66" s="15" t="s">
        <v>8</v>
      </c>
      <c r="C66" s="15">
        <v>150.17170833333302</v>
      </c>
      <c r="D66" s="15">
        <v>151.88615</v>
      </c>
      <c r="E66" s="15">
        <v>145.559230769231</v>
      </c>
      <c r="F66" s="15">
        <v>125.160558333333</v>
      </c>
      <c r="G66" s="15">
        <v>128.833545454545</v>
      </c>
      <c r="H66" s="15">
        <v>154.897391666667</v>
      </c>
      <c r="I66" s="15">
        <v>135.532341666667</v>
      </c>
      <c r="J66" s="15">
        <v>156.404833333333</v>
      </c>
      <c r="K66" s="15">
        <v>157.643915384615</v>
      </c>
      <c r="L66" s="15">
        <v>169.922108333333</v>
      </c>
      <c r="M66" s="15">
        <v>175.68308181818202</v>
      </c>
      <c r="N66" s="15">
        <v>219.309408333333</v>
      </c>
      <c r="O66" s="15">
        <v>228.787416666667</v>
      </c>
      <c r="P66" s="64">
        <v>242.556330769231</v>
      </c>
    </row>
    <row r="67" spans="1:16" ht="12.75">
      <c r="A67" s="15" t="s">
        <v>116</v>
      </c>
      <c r="B67" s="15" t="s">
        <v>8</v>
      </c>
      <c r="C67" s="15"/>
      <c r="D67" s="15"/>
      <c r="E67" s="15"/>
      <c r="F67" s="15"/>
      <c r="G67" s="15"/>
      <c r="H67" s="15"/>
      <c r="I67" s="15"/>
      <c r="J67" s="15"/>
      <c r="K67" s="15">
        <v>121.388044444444</v>
      </c>
      <c r="L67" s="15">
        <v>147.576716666667</v>
      </c>
      <c r="M67" s="15">
        <v>145.373781818182</v>
      </c>
      <c r="N67" s="15">
        <v>182.614625</v>
      </c>
      <c r="O67" s="15">
        <v>198.22849166666703</v>
      </c>
      <c r="P67" s="15">
        <v>169.431484615385</v>
      </c>
    </row>
    <row r="68" spans="1:16" ht="12.75">
      <c r="A68" s="15" t="s">
        <v>86</v>
      </c>
      <c r="B68" s="15" t="s">
        <v>8</v>
      </c>
      <c r="C68" s="15">
        <v>182.98770000000002</v>
      </c>
      <c r="D68" s="15">
        <v>185.949116666667</v>
      </c>
      <c r="E68" s="15">
        <v>171.29509230769202</v>
      </c>
      <c r="F68" s="15">
        <v>170.834366666667</v>
      </c>
      <c r="G68" s="15">
        <v>173.561281818182</v>
      </c>
      <c r="H68" s="15">
        <v>188.259925</v>
      </c>
      <c r="I68" s="15">
        <v>168.20072499999998</v>
      </c>
      <c r="J68" s="15">
        <v>167.421316666667</v>
      </c>
      <c r="K68" s="15">
        <v>176.544615384615</v>
      </c>
      <c r="L68" s="15">
        <v>170.55646666666698</v>
      </c>
      <c r="M68" s="15">
        <v>171.9736</v>
      </c>
      <c r="N68" s="15">
        <v>199.14634166666698</v>
      </c>
      <c r="O68" s="15">
        <v>213.070725</v>
      </c>
      <c r="P68" s="15">
        <v>224.913776923077</v>
      </c>
    </row>
    <row r="69" spans="1:16" ht="12.75">
      <c r="A69" s="15" t="s">
        <v>88</v>
      </c>
      <c r="B69" s="15" t="s">
        <v>8</v>
      </c>
      <c r="C69" s="114">
        <v>115.398483333333</v>
      </c>
      <c r="D69" s="114">
        <v>108.25725833333301</v>
      </c>
      <c r="E69" s="114">
        <v>103.52180769230799</v>
      </c>
      <c r="F69" s="114">
        <v>87.2027736111111</v>
      </c>
      <c r="G69" s="114">
        <v>111.930436363636</v>
      </c>
      <c r="H69" s="114">
        <v>114.66998333333301</v>
      </c>
      <c r="I69" s="114">
        <v>95.4807833333333</v>
      </c>
      <c r="J69" s="114">
        <v>108.852291666667</v>
      </c>
      <c r="K69" s="15">
        <v>146.418053846154</v>
      </c>
      <c r="L69" s="15">
        <v>147.426333333333</v>
      </c>
      <c r="M69" s="15">
        <v>166.39763636363602</v>
      </c>
      <c r="N69" s="15">
        <v>184.80475</v>
      </c>
      <c r="O69" s="15">
        <v>169.219408333333</v>
      </c>
      <c r="P69" s="15">
        <v>156.87846923076899</v>
      </c>
    </row>
    <row r="70" spans="1:16" ht="12.75">
      <c r="A70" s="15" t="s">
        <v>90</v>
      </c>
      <c r="B70" s="15" t="s">
        <v>8</v>
      </c>
      <c r="C70" s="15">
        <v>125.530166666667</v>
      </c>
      <c r="D70" s="15">
        <v>115.909316666667</v>
      </c>
      <c r="E70" s="15">
        <v>144.371992307692</v>
      </c>
      <c r="F70" s="15">
        <v>144.88404166666652</v>
      </c>
      <c r="G70" s="15">
        <v>155.21043636363603</v>
      </c>
      <c r="H70" s="15">
        <v>174.86958333333303</v>
      </c>
      <c r="I70" s="15">
        <v>159.841583333333</v>
      </c>
      <c r="J70" s="15">
        <v>174.20545833333298</v>
      </c>
      <c r="K70" s="15">
        <v>168.574765</v>
      </c>
      <c r="L70" s="15">
        <v>170.58407499999998</v>
      </c>
      <c r="M70" s="15">
        <v>175.816718181818</v>
      </c>
      <c r="N70" s="15">
        <v>204.43375</v>
      </c>
      <c r="O70" s="15">
        <v>221.205258333333</v>
      </c>
      <c r="P70" s="15">
        <v>208.54674615384602</v>
      </c>
    </row>
    <row r="71" spans="1:16" ht="12.75">
      <c r="A71" s="15" t="s">
        <v>92</v>
      </c>
      <c r="B71" s="15" t="s">
        <v>8</v>
      </c>
      <c r="C71" s="15">
        <v>172.40120000000002</v>
      </c>
      <c r="D71" s="99">
        <v>189.888016666667</v>
      </c>
      <c r="E71" s="15">
        <v>185.56059230769202</v>
      </c>
      <c r="F71" s="15">
        <v>184.22750833333302</v>
      </c>
      <c r="G71" s="15">
        <v>181.069363636364</v>
      </c>
      <c r="H71" s="15">
        <v>194.538408333333</v>
      </c>
      <c r="I71" s="15">
        <v>200</v>
      </c>
      <c r="J71" s="15">
        <v>196.17758333333302</v>
      </c>
      <c r="K71" s="15">
        <v>186.956576923077</v>
      </c>
      <c r="L71" s="15">
        <v>175.21666666666698</v>
      </c>
      <c r="M71" s="15">
        <v>169.329863636364</v>
      </c>
      <c r="N71" s="15">
        <v>172.949766666667</v>
      </c>
      <c r="O71" s="15">
        <v>178.444625</v>
      </c>
      <c r="P71" s="15">
        <v>180.404469230769</v>
      </c>
    </row>
    <row r="72" spans="1:16" ht="12.75">
      <c r="A72" s="15" t="s">
        <v>94</v>
      </c>
      <c r="B72" s="15" t="s">
        <v>8</v>
      </c>
      <c r="C72" s="15">
        <v>133.391425</v>
      </c>
      <c r="D72" s="15">
        <v>128.520258333333</v>
      </c>
      <c r="E72" s="15">
        <v>124.672269230769</v>
      </c>
      <c r="F72" s="15">
        <v>119.091125</v>
      </c>
      <c r="G72" s="15">
        <v>128.952081818182</v>
      </c>
      <c r="H72" s="15">
        <v>137.508325</v>
      </c>
      <c r="I72" s="15">
        <v>131.413583333333</v>
      </c>
      <c r="J72" s="15">
        <v>154.041552777778</v>
      </c>
      <c r="K72" s="15">
        <v>141.4983</v>
      </c>
      <c r="L72" s="15">
        <v>135.864925</v>
      </c>
      <c r="M72" s="15">
        <v>157.294845454545</v>
      </c>
      <c r="N72" s="15">
        <v>197.802866666667</v>
      </c>
      <c r="O72" s="15">
        <v>194.956141666667</v>
      </c>
      <c r="P72" s="15">
        <v>179.413846153846</v>
      </c>
    </row>
    <row r="73" spans="1:16" ht="12.75">
      <c r="A73" s="15" t="s">
        <v>117</v>
      </c>
      <c r="B73" s="15" t="s">
        <v>8</v>
      </c>
      <c r="C73" s="15"/>
      <c r="D73" s="15"/>
      <c r="E73" s="15"/>
      <c r="F73" s="15"/>
      <c r="G73" s="15"/>
      <c r="H73" s="15"/>
      <c r="I73" s="15"/>
      <c r="J73" s="15"/>
      <c r="K73" s="15">
        <v>186.87236666666698</v>
      </c>
      <c r="L73" s="15">
        <v>182.746091666667</v>
      </c>
      <c r="M73" s="15">
        <v>185.40023636363603</v>
      </c>
      <c r="N73" s="99">
        <v>219.063525</v>
      </c>
      <c r="O73" s="99">
        <v>246.32456666666698</v>
      </c>
      <c r="P73" s="64">
        <v>238.6378</v>
      </c>
    </row>
    <row r="74" spans="1:16" ht="12.75">
      <c r="A74" s="15" t="s">
        <v>96</v>
      </c>
      <c r="B74" s="15" t="s">
        <v>8</v>
      </c>
      <c r="C74" s="15"/>
      <c r="D74" s="15"/>
      <c r="E74" s="15"/>
      <c r="F74" s="15"/>
      <c r="G74" s="15"/>
      <c r="H74" s="15"/>
      <c r="I74" s="15"/>
      <c r="J74" s="15"/>
      <c r="K74" s="15">
        <v>134.681644444444</v>
      </c>
      <c r="L74" s="15">
        <v>139.004525</v>
      </c>
      <c r="M74" s="15">
        <v>141.799072727273</v>
      </c>
      <c r="N74" s="15">
        <v>177.03999166666702</v>
      </c>
      <c r="O74" s="15">
        <v>197.808608333333</v>
      </c>
      <c r="P74" s="15">
        <v>186.28993846153801</v>
      </c>
    </row>
    <row r="75" spans="1:16" ht="12.75">
      <c r="A75" s="15" t="s">
        <v>97</v>
      </c>
      <c r="B75" s="15" t="s">
        <v>8</v>
      </c>
      <c r="C75" s="15"/>
      <c r="D75" s="15"/>
      <c r="E75" s="15"/>
      <c r="F75" s="15"/>
      <c r="G75" s="15"/>
      <c r="H75" s="15"/>
      <c r="I75" s="15"/>
      <c r="J75" s="15"/>
      <c r="K75" s="15">
        <v>128.573633333333</v>
      </c>
      <c r="L75" s="15">
        <v>134.614675</v>
      </c>
      <c r="M75" s="15">
        <v>130.142881818182</v>
      </c>
      <c r="N75" s="15">
        <v>150.410516666667</v>
      </c>
      <c r="O75" s="15">
        <v>164.806</v>
      </c>
      <c r="P75" s="15">
        <v>151.356915384615</v>
      </c>
    </row>
    <row r="76" spans="1:16" ht="12.75">
      <c r="A76" s="15" t="s">
        <v>118</v>
      </c>
      <c r="B76" s="15" t="s">
        <v>8</v>
      </c>
      <c r="C76" s="15"/>
      <c r="D76" s="15"/>
      <c r="E76" s="15"/>
      <c r="F76" s="15"/>
      <c r="G76" s="15"/>
      <c r="H76" s="15"/>
      <c r="I76" s="15"/>
      <c r="J76" s="15"/>
      <c r="K76" s="15">
        <v>150.0636</v>
      </c>
      <c r="L76" s="15">
        <v>154.543091666667</v>
      </c>
      <c r="M76" s="15">
        <v>145.26633636363601</v>
      </c>
      <c r="N76" s="15">
        <v>181.087175</v>
      </c>
      <c r="O76" s="15">
        <v>199.77979166666702</v>
      </c>
      <c r="P76" s="15">
        <v>174.47560769230802</v>
      </c>
    </row>
    <row r="77" spans="1:16" ht="12.75">
      <c r="A77" s="15" t="s">
        <v>99</v>
      </c>
      <c r="B77" s="15" t="s">
        <v>8</v>
      </c>
      <c r="C77" s="15"/>
      <c r="D77" s="15"/>
      <c r="E77" s="15"/>
      <c r="F77" s="15"/>
      <c r="G77" s="15"/>
      <c r="H77" s="15"/>
      <c r="I77" s="15"/>
      <c r="J77" s="15"/>
      <c r="K77" s="15">
        <v>162.293277777778</v>
      </c>
      <c r="L77" s="15">
        <v>159.5299</v>
      </c>
      <c r="M77" s="15">
        <v>164.01231818181802</v>
      </c>
      <c r="N77" s="15">
        <v>169.686858333333</v>
      </c>
      <c r="O77" s="15">
        <v>176.542183333333</v>
      </c>
      <c r="P77" s="15">
        <v>192.959169230769</v>
      </c>
    </row>
    <row r="78" spans="1:16" ht="12.75">
      <c r="A78" s="15" t="s">
        <v>100</v>
      </c>
      <c r="B78" s="15" t="s">
        <v>8</v>
      </c>
      <c r="C78" s="15">
        <v>135.58215833333298</v>
      </c>
      <c r="D78" s="15">
        <v>137.081341666667</v>
      </c>
      <c r="E78" s="15">
        <v>130.732976923077</v>
      </c>
      <c r="F78" s="15">
        <v>112.808625</v>
      </c>
      <c r="G78" s="15">
        <v>116.40671818181801</v>
      </c>
      <c r="H78" s="15">
        <v>139.284825</v>
      </c>
      <c r="I78" s="15">
        <v>119.54060000000001</v>
      </c>
      <c r="J78" s="15">
        <v>141.041566666667</v>
      </c>
      <c r="K78" s="15">
        <v>141.942930769231</v>
      </c>
      <c r="L78" s="15">
        <v>146.78575</v>
      </c>
      <c r="M78" s="15">
        <v>140.15542727272702</v>
      </c>
      <c r="N78" s="15">
        <v>168.403225</v>
      </c>
      <c r="O78" s="15">
        <v>176.614991666667</v>
      </c>
      <c r="P78" s="15">
        <v>165.912930769231</v>
      </c>
    </row>
    <row r="79" spans="1:16" ht="12.75">
      <c r="A79" s="15" t="s">
        <v>102</v>
      </c>
      <c r="B79" s="15" t="s">
        <v>8</v>
      </c>
      <c r="C79" s="15">
        <v>176.51861666666701</v>
      </c>
      <c r="D79" s="15">
        <v>174.134391666667</v>
      </c>
      <c r="E79" s="15">
        <v>171.738569230769</v>
      </c>
      <c r="F79" s="15">
        <v>163.2566708333335</v>
      </c>
      <c r="G79" s="15">
        <v>168.95861818181803</v>
      </c>
      <c r="H79" s="15">
        <v>181.53478333333302</v>
      </c>
      <c r="I79" s="15">
        <v>180.161316666667</v>
      </c>
      <c r="J79" s="15">
        <v>177.624508333333</v>
      </c>
      <c r="K79" s="15">
        <v>180.88935384615402</v>
      </c>
      <c r="L79" s="15">
        <v>179.9434</v>
      </c>
      <c r="M79" s="15">
        <v>180.856936363636</v>
      </c>
      <c r="N79" s="15">
        <v>185.041533333333</v>
      </c>
      <c r="O79" s="15">
        <v>189.721091666667</v>
      </c>
      <c r="P79" s="15">
        <v>188.72073846153802</v>
      </c>
    </row>
    <row r="80" spans="1:16" ht="12.75">
      <c r="A80" s="15" t="s">
        <v>105</v>
      </c>
      <c r="B80" s="15" t="s">
        <v>8</v>
      </c>
      <c r="C80" s="15"/>
      <c r="D80" s="15"/>
      <c r="E80" s="15"/>
      <c r="F80" s="15"/>
      <c r="G80" s="15"/>
      <c r="H80" s="15"/>
      <c r="I80" s="15"/>
      <c r="J80" s="15"/>
      <c r="K80" s="114">
        <v>110.259933333333</v>
      </c>
      <c r="L80" s="114">
        <v>114.423191666667</v>
      </c>
      <c r="M80" s="114">
        <v>102.21050909090901</v>
      </c>
      <c r="N80" s="114">
        <v>133.920275</v>
      </c>
      <c r="O80" s="15">
        <v>139.925216666667</v>
      </c>
      <c r="P80" s="114">
        <v>123.754084615385</v>
      </c>
    </row>
    <row r="81" spans="1:16" ht="12.75">
      <c r="A81" s="15" t="s">
        <v>106</v>
      </c>
      <c r="B81" s="15" t="s">
        <v>8</v>
      </c>
      <c r="C81" s="15">
        <v>144.636458333333</v>
      </c>
      <c r="D81" s="15">
        <v>140.10478333333302</v>
      </c>
      <c r="E81" s="15">
        <v>125.826861538462</v>
      </c>
      <c r="F81" s="15">
        <v>117.1721</v>
      </c>
      <c r="G81" s="15">
        <v>138.00300000000001</v>
      </c>
      <c r="H81" s="15">
        <v>136.974708333333</v>
      </c>
      <c r="I81" s="15">
        <v>126.566</v>
      </c>
      <c r="J81" s="15">
        <v>138.76015</v>
      </c>
      <c r="K81" s="15">
        <v>144.6918</v>
      </c>
      <c r="L81" s="15">
        <v>142.800175</v>
      </c>
      <c r="M81" s="15">
        <v>157.66939090909102</v>
      </c>
      <c r="N81" s="15">
        <v>169.130433333333</v>
      </c>
      <c r="O81" s="15">
        <v>168.53426666666698</v>
      </c>
      <c r="P81" s="15">
        <v>161.235838461538</v>
      </c>
    </row>
    <row r="82" spans="1:16" ht="12.75">
      <c r="A82" s="15" t="s">
        <v>7</v>
      </c>
      <c r="B82" s="15" t="s">
        <v>139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>
        <v>174.30718333333303</v>
      </c>
      <c r="O82" s="15">
        <v>171.757241666667</v>
      </c>
      <c r="P82" s="15">
        <v>151.355330769231</v>
      </c>
    </row>
    <row r="83" spans="1:16" ht="12.75">
      <c r="A83" s="15" t="s">
        <v>108</v>
      </c>
      <c r="B83" s="15" t="s">
        <v>8</v>
      </c>
      <c r="C83" s="15"/>
      <c r="D83" s="15"/>
      <c r="E83" s="15"/>
      <c r="F83" s="15"/>
      <c r="G83" s="15"/>
      <c r="H83" s="15"/>
      <c r="I83" s="15"/>
      <c r="J83" s="15"/>
      <c r="K83" s="15">
        <v>186.874177777778</v>
      </c>
      <c r="L83" s="15">
        <v>178.69848333333303</v>
      </c>
      <c r="M83" s="15">
        <v>171.57740909090901</v>
      </c>
      <c r="N83" s="15">
        <v>183.78625</v>
      </c>
      <c r="O83" s="15">
        <v>196.143025</v>
      </c>
      <c r="P83" s="15">
        <v>187.734707692308</v>
      </c>
    </row>
    <row r="84" spans="1:16" ht="12.75">
      <c r="A84" s="15" t="s">
        <v>110</v>
      </c>
      <c r="B84" s="15" t="s">
        <v>8</v>
      </c>
      <c r="C84" s="15"/>
      <c r="D84" s="15"/>
      <c r="E84" s="15"/>
      <c r="F84" s="15"/>
      <c r="G84" s="15"/>
      <c r="H84" s="15"/>
      <c r="I84" s="15"/>
      <c r="J84" s="15"/>
      <c r="K84" s="15">
        <v>144.937844444444</v>
      </c>
      <c r="L84" s="15">
        <v>147.271441666667</v>
      </c>
      <c r="M84" s="15">
        <v>146.9022</v>
      </c>
      <c r="N84" s="15">
        <v>177.998958333333</v>
      </c>
      <c r="O84" s="15">
        <v>182.882758333333</v>
      </c>
      <c r="P84" s="15">
        <v>172.035323076923</v>
      </c>
    </row>
    <row r="85" spans="1:16" ht="12.75">
      <c r="A85" s="15" t="s">
        <v>111</v>
      </c>
      <c r="B85" s="15" t="s">
        <v>8</v>
      </c>
      <c r="C85" s="15">
        <v>188.142316666667</v>
      </c>
      <c r="D85" s="15">
        <v>187.68778333333302</v>
      </c>
      <c r="E85" s="99">
        <v>189.16410769230802</v>
      </c>
      <c r="F85" s="15">
        <v>186.02271805555552</v>
      </c>
      <c r="G85" s="15">
        <v>190.40630909090902</v>
      </c>
      <c r="H85" s="99">
        <v>199.36459166666702</v>
      </c>
      <c r="I85" s="99">
        <v>201.31596666666698</v>
      </c>
      <c r="J85" s="99">
        <v>197.93300833333302</v>
      </c>
      <c r="K85" s="99">
        <v>198.085715384615</v>
      </c>
      <c r="L85" s="99">
        <v>197.043691666667</v>
      </c>
      <c r="M85" s="99">
        <v>192.191763636364</v>
      </c>
      <c r="N85" s="15">
        <v>195.095625</v>
      </c>
      <c r="O85" s="15">
        <v>227.189541666667</v>
      </c>
      <c r="P85" s="99">
        <v>245.722738461538</v>
      </c>
    </row>
    <row r="86" spans="1:16" ht="12.75">
      <c r="A86" s="15" t="s">
        <v>113</v>
      </c>
      <c r="B86" s="15" t="s">
        <v>8</v>
      </c>
      <c r="C86" s="99">
        <v>191.25320833333302</v>
      </c>
      <c r="D86" s="15">
        <v>186.03278333333301</v>
      </c>
      <c r="E86" s="15">
        <v>175.38138076923101</v>
      </c>
      <c r="F86" s="99">
        <v>186.8802</v>
      </c>
      <c r="G86" s="99">
        <v>197.169536363636</v>
      </c>
      <c r="H86" s="15">
        <v>183.518233333333</v>
      </c>
      <c r="I86" s="15">
        <v>192.298833333333</v>
      </c>
      <c r="J86" s="15">
        <v>172.991766666667</v>
      </c>
      <c r="K86" s="15">
        <v>181.37375384615402</v>
      </c>
      <c r="L86" s="15">
        <v>177.535558333333</v>
      </c>
      <c r="M86" s="15">
        <v>168.02782727272702</v>
      </c>
      <c r="N86" s="15">
        <v>179.4785</v>
      </c>
      <c r="O86" s="15">
        <v>203.42575</v>
      </c>
      <c r="P86" s="15">
        <v>181.78981538461503</v>
      </c>
    </row>
    <row r="87" spans="1:16" ht="12.75">
      <c r="A87" s="15" t="s">
        <v>70</v>
      </c>
      <c r="B87" s="15" t="s">
        <v>8</v>
      </c>
      <c r="C87" s="15">
        <v>154.272633333333</v>
      </c>
      <c r="D87" s="15">
        <v>168.469225</v>
      </c>
      <c r="E87" s="15">
        <v>168.64961538461503</v>
      </c>
      <c r="F87" s="15">
        <v>173.706291666667</v>
      </c>
      <c r="G87" s="15">
        <v>178.405790909091</v>
      </c>
      <c r="H87" s="15">
        <v>168.233933333333</v>
      </c>
      <c r="I87" s="15">
        <v>156.20485</v>
      </c>
      <c r="J87" s="15">
        <v>122.124075</v>
      </c>
      <c r="K87" s="15">
        <v>135.586653846154</v>
      </c>
      <c r="L87" s="15">
        <v>139.183558333333</v>
      </c>
      <c r="M87" s="15">
        <v>137.167827272727</v>
      </c>
      <c r="N87" s="15">
        <v>145.28888333333302</v>
      </c>
      <c r="O87" s="114">
        <v>134.43225833333298</v>
      </c>
      <c r="P87" s="64">
        <v>124.725869230769</v>
      </c>
    </row>
    <row r="88" spans="1:1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 t="s">
        <v>6</v>
      </c>
      <c r="B89" s="15" t="s">
        <v>8</v>
      </c>
      <c r="C89" s="15">
        <v>138.972991666667</v>
      </c>
      <c r="D89" s="15">
        <v>138.564566666667</v>
      </c>
      <c r="E89" s="15">
        <v>140.24056923076898</v>
      </c>
      <c r="F89" s="15">
        <v>133.272916666667</v>
      </c>
      <c r="G89" s="15">
        <v>143.204845454545</v>
      </c>
      <c r="H89" s="15">
        <v>151.817333333333</v>
      </c>
      <c r="I89" s="15">
        <v>138.111216666667</v>
      </c>
      <c r="J89" s="15">
        <v>144.407716666667</v>
      </c>
      <c r="K89" s="15">
        <v>147.827838461538</v>
      </c>
      <c r="L89" s="15">
        <v>149.24554999999998</v>
      </c>
      <c r="M89" s="15">
        <v>151.30403636363602</v>
      </c>
      <c r="N89" s="15">
        <v>175.78756666666698</v>
      </c>
      <c r="O89" s="15">
        <v>180.303291666667</v>
      </c>
      <c r="P89" s="15">
        <v>169.670638461538</v>
      </c>
    </row>
    <row r="90" spans="1:1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3:16" ht="12.75">
      <c r="C91" s="66" t="s">
        <v>119</v>
      </c>
      <c r="D91" s="66" t="s">
        <v>120</v>
      </c>
      <c r="E91" s="66" t="s">
        <v>121</v>
      </c>
      <c r="F91" s="66" t="s">
        <v>122</v>
      </c>
      <c r="G91" s="66" t="s">
        <v>123</v>
      </c>
      <c r="H91" s="66" t="s">
        <v>124</v>
      </c>
      <c r="I91" s="66" t="s">
        <v>125</v>
      </c>
      <c r="J91" s="66" t="s">
        <v>126</v>
      </c>
      <c r="K91" s="66" t="s">
        <v>127</v>
      </c>
      <c r="L91" s="66" t="s">
        <v>128</v>
      </c>
      <c r="M91" s="66" t="s">
        <v>129</v>
      </c>
      <c r="N91" s="66" t="s">
        <v>130</v>
      </c>
      <c r="O91" s="66" t="s">
        <v>131</v>
      </c>
      <c r="P91" s="66" t="s">
        <v>159</v>
      </c>
    </row>
    <row r="92" spans="2:16" ht="12.75">
      <c r="B92" s="99" t="s">
        <v>140</v>
      </c>
      <c r="C92" s="99">
        <f>MAX(C62:C87)</f>
        <v>191.25320833333302</v>
      </c>
      <c r="D92" s="99">
        <f aca="true" t="shared" si="0" ref="D92:N92">MAX(D62:D87)</f>
        <v>189.888016666667</v>
      </c>
      <c r="E92" s="99">
        <f t="shared" si="0"/>
        <v>189.16410769230802</v>
      </c>
      <c r="F92" s="99">
        <f t="shared" si="0"/>
        <v>186.8802</v>
      </c>
      <c r="G92" s="99">
        <f t="shared" si="0"/>
        <v>197.169536363636</v>
      </c>
      <c r="H92" s="99">
        <f t="shared" si="0"/>
        <v>199.36459166666702</v>
      </c>
      <c r="I92" s="99">
        <f t="shared" si="0"/>
        <v>201.31596666666698</v>
      </c>
      <c r="J92" s="99">
        <f t="shared" si="0"/>
        <v>197.93300833333302</v>
      </c>
      <c r="K92" s="99">
        <f t="shared" si="0"/>
        <v>198.085715384615</v>
      </c>
      <c r="L92" s="99">
        <f t="shared" si="0"/>
        <v>197.043691666667</v>
      </c>
      <c r="M92" s="99">
        <f t="shared" si="0"/>
        <v>192.191763636364</v>
      </c>
      <c r="N92" s="99">
        <f t="shared" si="0"/>
        <v>219.309408333333</v>
      </c>
      <c r="O92" s="99">
        <f>MAX(O62:O87)</f>
        <v>246.32456666666698</v>
      </c>
      <c r="P92" s="99">
        <f>MAX(P62:P87)</f>
        <v>245.722738461538</v>
      </c>
    </row>
    <row r="93" spans="2:16" ht="12.75">
      <c r="B93" s="114" t="s">
        <v>141</v>
      </c>
      <c r="C93" s="114">
        <f>MIN(C62:C87)</f>
        <v>115.398483333333</v>
      </c>
      <c r="D93" s="114">
        <f aca="true" t="shared" si="1" ref="D93:N93">MIN(D62:D87)</f>
        <v>108.25725833333301</v>
      </c>
      <c r="E93" s="114">
        <f t="shared" si="1"/>
        <v>103.52180769230799</v>
      </c>
      <c r="F93" s="114">
        <f t="shared" si="1"/>
        <v>87.2027736111111</v>
      </c>
      <c r="G93" s="114">
        <f t="shared" si="1"/>
        <v>111.930436363636</v>
      </c>
      <c r="H93" s="114">
        <f t="shared" si="1"/>
        <v>114.66998333333301</v>
      </c>
      <c r="I93" s="114">
        <f t="shared" si="1"/>
        <v>95.4807833333333</v>
      </c>
      <c r="J93" s="114">
        <f t="shared" si="1"/>
        <v>108.852291666667</v>
      </c>
      <c r="K93" s="114">
        <f t="shared" si="1"/>
        <v>110.259933333333</v>
      </c>
      <c r="L93" s="114">
        <f t="shared" si="1"/>
        <v>114.423191666667</v>
      </c>
      <c r="M93" s="114">
        <f t="shared" si="1"/>
        <v>102.21050909090901</v>
      </c>
      <c r="N93" s="114">
        <f t="shared" si="1"/>
        <v>133.920275</v>
      </c>
      <c r="O93" s="114">
        <f>MIN(O62:O87)</f>
        <v>134.43225833333298</v>
      </c>
      <c r="P93" s="114">
        <f>MIN(P62:P87)</f>
        <v>123.754084615385</v>
      </c>
    </row>
  </sheetData>
  <mergeCells count="2">
    <mergeCell ref="A1:N1"/>
    <mergeCell ref="R35:Y36"/>
  </mergeCells>
  <printOptions/>
  <pageMargins left="0.75" right="0.75" top="0.47" bottom="0.25" header="0.32" footer="0.26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3"/>
  <sheetViews>
    <sheetView zoomScale="75" zoomScaleNormal="75" workbookViewId="0" topLeftCell="A1">
      <selection activeCell="W14" sqref="W14"/>
    </sheetView>
  </sheetViews>
  <sheetFormatPr defaultColWidth="9.140625" defaultRowHeight="12.75"/>
  <cols>
    <col min="19" max="19" width="11.28125" style="0" customWidth="1"/>
    <col min="25" max="25" width="8.28125" style="0" customWidth="1"/>
  </cols>
  <sheetData>
    <row r="1" spans="1:21" ht="18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3"/>
    </row>
    <row r="2" spans="1:24" ht="12.75">
      <c r="A2" s="1" t="s">
        <v>0</v>
      </c>
      <c r="B2" s="4">
        <v>1997</v>
      </c>
      <c r="C2" s="4">
        <v>1998</v>
      </c>
      <c r="D2" s="4">
        <v>1999</v>
      </c>
      <c r="E2" s="4">
        <v>2000</v>
      </c>
      <c r="F2" s="4">
        <v>2001</v>
      </c>
      <c r="G2" s="4">
        <v>2002</v>
      </c>
      <c r="H2" s="4">
        <v>2003</v>
      </c>
      <c r="I2" s="5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4" t="s">
        <v>39</v>
      </c>
      <c r="Q2" s="189">
        <v>2010</v>
      </c>
      <c r="R2" s="2" t="s">
        <v>155</v>
      </c>
      <c r="S2" s="124" t="s">
        <v>156</v>
      </c>
      <c r="T2" s="6" t="s">
        <v>1</v>
      </c>
      <c r="U2" s="3"/>
      <c r="V2" s="63"/>
      <c r="W2" s="192"/>
      <c r="X2" s="2" t="s">
        <v>2</v>
      </c>
    </row>
    <row r="3" spans="1:28" ht="12.75">
      <c r="A3" s="7">
        <v>1</v>
      </c>
      <c r="B3" s="8">
        <v>109.19303476134195</v>
      </c>
      <c r="C3" s="8">
        <v>102.27323179999999</v>
      </c>
      <c r="D3" s="8">
        <v>86.08001709999999</v>
      </c>
      <c r="E3" s="8">
        <v>90.09741611676765</v>
      </c>
      <c r="F3" s="8">
        <v>99.83705767752546</v>
      </c>
      <c r="G3" s="8">
        <v>104.21070976000001</v>
      </c>
      <c r="H3" s="8">
        <v>105.31</v>
      </c>
      <c r="I3" s="8">
        <v>124.64203327391562</v>
      </c>
      <c r="J3" s="8">
        <v>78.63139100000001</v>
      </c>
      <c r="K3" s="8">
        <v>93.48</v>
      </c>
      <c r="L3" s="8">
        <v>106.06320799999997</v>
      </c>
      <c r="M3" s="72">
        <v>127.9643705</v>
      </c>
      <c r="N3" s="72">
        <v>117.5964</v>
      </c>
      <c r="O3" s="72">
        <v>141.8018048</v>
      </c>
      <c r="P3" s="70">
        <f aca="true" t="shared" si="0" ref="P3:P25">+(O3/N3)-1</f>
        <v>0.205834573167206</v>
      </c>
      <c r="Q3" s="188">
        <v>130.025608411215</v>
      </c>
      <c r="R3" s="1">
        <f>(AVERAGE(J3:N3))</f>
        <v>104.7470739</v>
      </c>
      <c r="S3" s="125">
        <f>+(O3/R3)-1</f>
        <v>0.35375432955173003</v>
      </c>
      <c r="T3" s="9">
        <v>94.41250436593778</v>
      </c>
      <c r="U3" s="10">
        <v>1</v>
      </c>
      <c r="V3" s="63"/>
      <c r="W3" s="119"/>
      <c r="X3" s="1">
        <f>(AVERAGE(G3:K3))</f>
        <v>101.25482680678313</v>
      </c>
      <c r="Y3" s="127"/>
      <c r="Z3" s="128">
        <f>+N3/M54</f>
        <v>0.9867905457667817</v>
      </c>
      <c r="AA3" s="137">
        <v>120.8</v>
      </c>
      <c r="AB3" s="129">
        <v>1</v>
      </c>
    </row>
    <row r="4" spans="1:28" ht="12.75">
      <c r="A4" s="7">
        <v>2</v>
      </c>
      <c r="B4" s="8">
        <v>109.80159041414606</v>
      </c>
      <c r="C4" s="8">
        <v>97.374483</v>
      </c>
      <c r="D4" s="8">
        <v>79.9270847</v>
      </c>
      <c r="E4" s="8">
        <v>89.45682262889787</v>
      </c>
      <c r="F4" s="8">
        <v>97.77016610975825</v>
      </c>
      <c r="G4" s="8">
        <v>101.73460180000001</v>
      </c>
      <c r="H4" s="8">
        <v>99.9</v>
      </c>
      <c r="I4" s="8">
        <v>117.48168033273915</v>
      </c>
      <c r="J4" s="11">
        <v>75.84946900000001</v>
      </c>
      <c r="K4" s="8">
        <v>88.48172679827547</v>
      </c>
      <c r="L4" s="8">
        <v>103.93983800000002</v>
      </c>
      <c r="M4" s="72">
        <v>126.10615949999999</v>
      </c>
      <c r="N4" s="72">
        <v>116.1661</v>
      </c>
      <c r="O4" s="72">
        <v>138.5850954</v>
      </c>
      <c r="P4" s="70">
        <f t="shared" si="0"/>
        <v>0.19299085877893818</v>
      </c>
      <c r="Q4" s="188">
        <v>126.20608551401872</v>
      </c>
      <c r="R4" s="1">
        <f aca="true" t="shared" si="1" ref="R4:R54">(AVERAGE(J4:N4))</f>
        <v>102.10865865965509</v>
      </c>
      <c r="S4" s="125">
        <f aca="true" t="shared" si="2" ref="S4:S54">+(O4/R4)-1</f>
        <v>0.35723157290633756</v>
      </c>
      <c r="T4" s="9">
        <v>92.17672507620165</v>
      </c>
      <c r="U4" s="10">
        <v>2</v>
      </c>
      <c r="V4" s="116"/>
      <c r="W4" s="119"/>
      <c r="X4" s="1">
        <f aca="true" t="shared" si="3" ref="X4:X54">(AVERAGE(G4:K4))</f>
        <v>96.68949558620292</v>
      </c>
      <c r="Y4" s="130"/>
      <c r="Z4" s="131">
        <f>+N4/N3</f>
        <v>0.9878372127037902</v>
      </c>
      <c r="AA4" s="138">
        <v>119.45</v>
      </c>
      <c r="AB4" s="132">
        <f>+AB3+1</f>
        <v>2</v>
      </c>
    </row>
    <row r="5" spans="1:28" ht="12.75">
      <c r="A5" s="7">
        <v>3</v>
      </c>
      <c r="B5" s="8">
        <v>114.16014920599007</v>
      </c>
      <c r="C5" s="8">
        <v>94.70172790000001</v>
      </c>
      <c r="D5" s="8">
        <v>77.49342619999999</v>
      </c>
      <c r="E5" s="8">
        <v>89.8536079438572</v>
      </c>
      <c r="F5" s="8">
        <v>95.49408975698093</v>
      </c>
      <c r="G5" s="8">
        <v>99.15476782000002</v>
      </c>
      <c r="H5" s="8">
        <v>98.21</v>
      </c>
      <c r="I5" s="8">
        <v>111.52107308377894</v>
      </c>
      <c r="J5" s="11">
        <v>76.67588200000003</v>
      </c>
      <c r="K5" s="8">
        <v>92.501807</v>
      </c>
      <c r="L5" s="8">
        <v>101.410008</v>
      </c>
      <c r="M5" s="8">
        <v>125.24252030000001</v>
      </c>
      <c r="N5" s="8">
        <v>112.47510000000001</v>
      </c>
      <c r="O5" s="8">
        <v>137.17019660000003</v>
      </c>
      <c r="P5" s="70">
        <f t="shared" si="0"/>
        <v>0.21956056584968597</v>
      </c>
      <c r="Q5" s="188">
        <v>124.68914953271032</v>
      </c>
      <c r="R5" s="1">
        <f t="shared" si="1"/>
        <v>101.66106346000001</v>
      </c>
      <c r="S5" s="125">
        <f t="shared" si="2"/>
        <v>0.3492894125976913</v>
      </c>
      <c r="T5" s="9">
        <v>91.93422678143558</v>
      </c>
      <c r="U5" s="10">
        <v>3</v>
      </c>
      <c r="V5" s="63"/>
      <c r="W5" s="193"/>
      <c r="X5" s="1">
        <f t="shared" si="3"/>
        <v>95.6127059807558</v>
      </c>
      <c r="Y5" s="130"/>
      <c r="Z5" s="131">
        <f aca="true" t="shared" si="4" ref="Z5:Z20">+N5/N4</f>
        <v>0.9682265308037372</v>
      </c>
      <c r="AA5" s="139">
        <v>124.15</v>
      </c>
      <c r="AB5" s="132">
        <f aca="true" t="shared" si="5" ref="AB5:AB20">+AB4+1</f>
        <v>3</v>
      </c>
    </row>
    <row r="6" spans="1:28" ht="12.75">
      <c r="A6" s="7">
        <v>4</v>
      </c>
      <c r="B6" s="8">
        <v>113.02337020978467</v>
      </c>
      <c r="C6" s="8">
        <v>94.59392410000001</v>
      </c>
      <c r="D6" s="8">
        <v>79.86889810000001</v>
      </c>
      <c r="E6" s="8">
        <v>101.63116095693046</v>
      </c>
      <c r="F6" s="8">
        <v>96.4544376090977</v>
      </c>
      <c r="G6" s="8">
        <v>99.72127279000001</v>
      </c>
      <c r="H6" s="8">
        <v>97.81</v>
      </c>
      <c r="I6" s="8">
        <v>110.48440285204991</v>
      </c>
      <c r="J6" s="11">
        <v>76.99512000000003</v>
      </c>
      <c r="K6" s="8">
        <v>93.546542</v>
      </c>
      <c r="L6" s="8">
        <v>101.86386800000002</v>
      </c>
      <c r="M6" s="8">
        <v>122.8665979</v>
      </c>
      <c r="N6" s="8">
        <v>109.91390000000001</v>
      </c>
      <c r="O6" s="8">
        <v>137.1389424</v>
      </c>
      <c r="P6" s="70">
        <f t="shared" si="0"/>
        <v>0.2476942625091092</v>
      </c>
      <c r="Q6" s="188">
        <v>124.40690443925233</v>
      </c>
      <c r="R6" s="1">
        <f t="shared" si="1"/>
        <v>101.03720558</v>
      </c>
      <c r="S6" s="125">
        <f t="shared" si="2"/>
        <v>0.3573113152997396</v>
      </c>
      <c r="T6" s="9">
        <v>94.54139973399303</v>
      </c>
      <c r="U6" s="10">
        <v>4</v>
      </c>
      <c r="V6" s="63"/>
      <c r="W6" s="193"/>
      <c r="X6" s="1">
        <f t="shared" si="3"/>
        <v>95.71146752841</v>
      </c>
      <c r="Y6" s="130"/>
      <c r="Z6" s="131">
        <f t="shared" si="4"/>
        <v>0.9772287377383972</v>
      </c>
      <c r="AA6" s="139">
        <f>+AA5*Z6</f>
        <v>121.32294779022202</v>
      </c>
      <c r="AB6" s="132">
        <f t="shared" si="5"/>
        <v>4</v>
      </c>
    </row>
    <row r="7" spans="1:28" ht="12.75">
      <c r="A7" s="7">
        <v>5</v>
      </c>
      <c r="B7" s="8">
        <v>113.6039720516239</v>
      </c>
      <c r="C7" s="8">
        <v>95.35344479999999</v>
      </c>
      <c r="D7" s="8">
        <v>78.92997600000001</v>
      </c>
      <c r="E7" s="8">
        <v>107.79849488496298</v>
      </c>
      <c r="F7" s="8">
        <v>98.8096799530866</v>
      </c>
      <c r="G7" s="8">
        <v>103.48170373</v>
      </c>
      <c r="H7" s="8">
        <v>98.58</v>
      </c>
      <c r="I7" s="8">
        <v>109.7128651218063</v>
      </c>
      <c r="J7" s="11">
        <v>76.59782926341073</v>
      </c>
      <c r="K7" s="8">
        <v>93.51154523618897</v>
      </c>
      <c r="L7" s="8">
        <v>102.00382800000001</v>
      </c>
      <c r="M7" s="8">
        <v>122.25063679999998</v>
      </c>
      <c r="N7" s="8">
        <v>110.1465</v>
      </c>
      <c r="O7" s="8">
        <v>137.4705043</v>
      </c>
      <c r="P7" s="70">
        <f t="shared" si="0"/>
        <v>0.2480696554134718</v>
      </c>
      <c r="Q7" s="188">
        <v>124.7481832943925</v>
      </c>
      <c r="R7" s="1">
        <f t="shared" si="1"/>
        <v>100.90206785991994</v>
      </c>
      <c r="S7" s="125">
        <f t="shared" si="2"/>
        <v>0.3624151339578807</v>
      </c>
      <c r="T7" s="9">
        <v>96.35795851493253</v>
      </c>
      <c r="U7" s="10">
        <v>5</v>
      </c>
      <c r="V7" s="63"/>
      <c r="W7" s="193"/>
      <c r="X7" s="1">
        <f t="shared" si="3"/>
        <v>96.3767886702812</v>
      </c>
      <c r="Y7" s="130"/>
      <c r="Z7" s="131">
        <f t="shared" si="4"/>
        <v>1.0021162018634584</v>
      </c>
      <c r="AA7" s="133">
        <f aca="true" t="shared" si="6" ref="AA7:AA20">+AA6*Z7</f>
        <v>121.57969163841595</v>
      </c>
      <c r="AB7" s="132">
        <f t="shared" si="5"/>
        <v>5</v>
      </c>
    </row>
    <row r="8" spans="1:28" ht="12.75">
      <c r="A8" s="7">
        <v>6</v>
      </c>
      <c r="B8" s="8">
        <v>115.59319253998059</v>
      </c>
      <c r="C8" s="8">
        <v>94.85896710000002</v>
      </c>
      <c r="D8" s="8">
        <v>80.0864477</v>
      </c>
      <c r="E8" s="8">
        <v>108.8941354559874</v>
      </c>
      <c r="F8" s="8">
        <v>100.78156757603529</v>
      </c>
      <c r="G8" s="8">
        <v>101.23065298000002</v>
      </c>
      <c r="H8" s="8">
        <v>98.63</v>
      </c>
      <c r="I8" s="8">
        <v>110.30446702317289</v>
      </c>
      <c r="J8" s="11">
        <v>77.22313500000001</v>
      </c>
      <c r="K8" s="8">
        <v>94.46320900000003</v>
      </c>
      <c r="L8" s="8">
        <v>102.65317799999997</v>
      </c>
      <c r="M8" s="8">
        <v>122.34846670000003</v>
      </c>
      <c r="N8" s="8">
        <v>110.5599</v>
      </c>
      <c r="O8" s="8">
        <v>138.43965980000004</v>
      </c>
      <c r="P8" s="70">
        <f t="shared" si="0"/>
        <v>0.2521688225115981</v>
      </c>
      <c r="Q8" s="188">
        <v>126.057133411215</v>
      </c>
      <c r="R8" s="1">
        <f t="shared" si="1"/>
        <v>101.44957774</v>
      </c>
      <c r="S8" s="125">
        <f t="shared" si="2"/>
        <v>0.36461543639738014</v>
      </c>
      <c r="T8" s="9">
        <v>97.61309123453998</v>
      </c>
      <c r="U8" s="10">
        <v>6</v>
      </c>
      <c r="V8" s="63"/>
      <c r="W8" s="193"/>
      <c r="X8" s="1">
        <f t="shared" si="3"/>
        <v>96.37029280063459</v>
      </c>
      <c r="Y8" s="130"/>
      <c r="Z8" s="131">
        <f t="shared" si="4"/>
        <v>1.0037531832604758</v>
      </c>
      <c r="AA8" s="133">
        <f t="shared" si="6"/>
        <v>122.03600250188707</v>
      </c>
      <c r="AB8" s="132">
        <f t="shared" si="5"/>
        <v>6</v>
      </c>
    </row>
    <row r="9" spans="1:28" ht="12.75">
      <c r="A9" s="7">
        <v>7</v>
      </c>
      <c r="B9" s="8">
        <v>119.45767205408394</v>
      </c>
      <c r="C9" s="8">
        <v>95.5099011</v>
      </c>
      <c r="D9" s="8">
        <v>82.440933</v>
      </c>
      <c r="E9" s="8">
        <v>107.61857377094671</v>
      </c>
      <c r="F9" s="8">
        <v>99.0658379375028</v>
      </c>
      <c r="G9" s="8">
        <v>100.34786078</v>
      </c>
      <c r="H9" s="8">
        <v>98.49</v>
      </c>
      <c r="I9" s="8">
        <v>110.87458229352347</v>
      </c>
      <c r="J9" s="11">
        <v>79.620493</v>
      </c>
      <c r="K9" s="8">
        <v>96.71099700000002</v>
      </c>
      <c r="L9" s="8">
        <v>104.13153000000003</v>
      </c>
      <c r="M9" s="8">
        <v>122.75103670000003</v>
      </c>
      <c r="N9" s="8">
        <v>112.854</v>
      </c>
      <c r="O9" s="8">
        <v>140.73753320000003</v>
      </c>
      <c r="P9" s="70">
        <f t="shared" si="0"/>
        <v>0.24707616212097072</v>
      </c>
      <c r="Q9" s="188">
        <v>128.74080607476637</v>
      </c>
      <c r="R9" s="1">
        <f t="shared" si="1"/>
        <v>103.21361134000001</v>
      </c>
      <c r="S9" s="125">
        <f t="shared" si="2"/>
        <v>0.3635559435701847</v>
      </c>
      <c r="T9" s="9">
        <v>99.9021464476092</v>
      </c>
      <c r="U9" s="10">
        <v>7</v>
      </c>
      <c r="V9" s="63"/>
      <c r="W9" s="193"/>
      <c r="X9" s="1">
        <f t="shared" si="3"/>
        <v>97.20878661470469</v>
      </c>
      <c r="Y9" s="130"/>
      <c r="Z9" s="131">
        <f t="shared" si="4"/>
        <v>1.0207498378706927</v>
      </c>
      <c r="AA9" s="133">
        <f t="shared" si="6"/>
        <v>124.56822976818867</v>
      </c>
      <c r="AB9" s="132">
        <f t="shared" si="5"/>
        <v>7</v>
      </c>
    </row>
    <row r="10" spans="1:28" ht="12.75">
      <c r="A10" s="7">
        <v>8</v>
      </c>
      <c r="B10" s="8">
        <v>119.7936751974973</v>
      </c>
      <c r="C10" s="8">
        <v>95.04413919999999</v>
      </c>
      <c r="D10" s="8">
        <v>84.72649879999999</v>
      </c>
      <c r="E10" s="8">
        <v>105.39317634385718</v>
      </c>
      <c r="F10" s="8">
        <v>97.76114252400548</v>
      </c>
      <c r="G10" s="8">
        <v>101.53332312000002</v>
      </c>
      <c r="H10" s="8">
        <v>99.22</v>
      </c>
      <c r="I10" s="8">
        <v>108.89</v>
      </c>
      <c r="J10" s="11">
        <v>82.09447302994273</v>
      </c>
      <c r="K10" s="8">
        <v>98.94326629123088</v>
      </c>
      <c r="L10" s="8">
        <v>106.87886</v>
      </c>
      <c r="M10" s="8">
        <v>122.56822290000002</v>
      </c>
      <c r="N10" s="8">
        <v>113.95570000000001</v>
      </c>
      <c r="O10" s="8">
        <v>144.5240099</v>
      </c>
      <c r="P10" s="70">
        <f t="shared" si="0"/>
        <v>0.26824730926140594</v>
      </c>
      <c r="Q10" s="188">
        <v>132.4116830607477</v>
      </c>
      <c r="R10" s="1">
        <f t="shared" si="1"/>
        <v>104.88810444423473</v>
      </c>
      <c r="S10" s="125">
        <f t="shared" si="2"/>
        <v>0.37788751799626885</v>
      </c>
      <c r="T10" s="9">
        <v>101.47031177317827</v>
      </c>
      <c r="U10" s="10">
        <v>8</v>
      </c>
      <c r="V10" s="63"/>
      <c r="W10" s="193"/>
      <c r="X10" s="1">
        <f t="shared" si="3"/>
        <v>98.13621248823472</v>
      </c>
      <c r="Y10" s="130"/>
      <c r="Z10" s="131">
        <f t="shared" si="4"/>
        <v>1.0097621705920925</v>
      </c>
      <c r="AA10" s="133">
        <f t="shared" si="6"/>
        <v>125.7842860775407</v>
      </c>
      <c r="AB10" s="132">
        <f t="shared" si="5"/>
        <v>8</v>
      </c>
    </row>
    <row r="11" spans="1:28" ht="12.75">
      <c r="A11" s="7">
        <v>9</v>
      </c>
      <c r="B11" s="8">
        <v>115.13290382935301</v>
      </c>
      <c r="C11" s="8">
        <v>96.1484733</v>
      </c>
      <c r="D11" s="8">
        <v>84.2604249</v>
      </c>
      <c r="E11" s="8">
        <v>107.60397551676766</v>
      </c>
      <c r="F11" s="8">
        <v>98.43959101724757</v>
      </c>
      <c r="G11" s="8">
        <v>102.65023775000002</v>
      </c>
      <c r="H11" s="8">
        <v>99.92</v>
      </c>
      <c r="I11" s="8">
        <v>105.02</v>
      </c>
      <c r="J11" s="11">
        <v>85.590088</v>
      </c>
      <c r="K11" s="8">
        <v>99.42046560740144</v>
      </c>
      <c r="L11" s="8">
        <v>107.78392000000002</v>
      </c>
      <c r="M11" s="8">
        <v>121.88168550000002</v>
      </c>
      <c r="N11" s="8">
        <v>115.56200000000001</v>
      </c>
      <c r="O11" s="8">
        <v>145.9736774</v>
      </c>
      <c r="P11" s="70">
        <f t="shared" si="0"/>
        <v>0.26316330108513175</v>
      </c>
      <c r="Q11" s="188">
        <v>133.87045093457945</v>
      </c>
      <c r="R11" s="1">
        <f t="shared" si="1"/>
        <v>106.04763182148031</v>
      </c>
      <c r="S11" s="125">
        <f t="shared" si="2"/>
        <v>0.37649162826880356</v>
      </c>
      <c r="T11" s="9">
        <v>101.45490689088047</v>
      </c>
      <c r="U11" s="10">
        <v>9</v>
      </c>
      <c r="V11" s="63"/>
      <c r="W11" s="193"/>
      <c r="X11" s="1">
        <f t="shared" si="3"/>
        <v>98.5201582714803</v>
      </c>
      <c r="Y11" s="130"/>
      <c r="Z11" s="131">
        <f t="shared" si="4"/>
        <v>1.0140958284666761</v>
      </c>
      <c r="AA11" s="133">
        <f t="shared" si="6"/>
        <v>127.55731979789303</v>
      </c>
      <c r="AB11" s="132">
        <f t="shared" si="5"/>
        <v>9</v>
      </c>
    </row>
    <row r="12" spans="1:28" ht="12.75">
      <c r="A12" s="7">
        <v>10</v>
      </c>
      <c r="B12" s="8">
        <v>112.53818837638637</v>
      </c>
      <c r="C12" s="8">
        <v>95.5075371</v>
      </c>
      <c r="D12" s="8">
        <v>84.54718639999999</v>
      </c>
      <c r="E12" s="8">
        <v>113.32262728496298</v>
      </c>
      <c r="F12" s="8">
        <v>100.012269731243</v>
      </c>
      <c r="G12" s="8">
        <v>102.59513235</v>
      </c>
      <c r="H12" s="8">
        <v>104.78</v>
      </c>
      <c r="I12" s="8">
        <v>103.29</v>
      </c>
      <c r="J12" s="11">
        <v>87.36896721641189</v>
      </c>
      <c r="K12" s="8">
        <v>98.72291500000001</v>
      </c>
      <c r="L12" s="8">
        <v>107.55379000000002</v>
      </c>
      <c r="M12" s="8">
        <v>120.80279440000002</v>
      </c>
      <c r="N12" s="8">
        <v>117.8755</v>
      </c>
      <c r="O12" s="8">
        <v>146.65757850000003</v>
      </c>
      <c r="P12" s="70">
        <f t="shared" si="0"/>
        <v>0.24417354327235108</v>
      </c>
      <c r="Q12" s="188">
        <v>134.65927908878507</v>
      </c>
      <c r="R12" s="1">
        <f t="shared" si="1"/>
        <v>106.46479332328241</v>
      </c>
      <c r="S12" s="125">
        <f t="shared" si="2"/>
        <v>0.37752184475361217</v>
      </c>
      <c r="T12" s="9">
        <v>101.76992779652852</v>
      </c>
      <c r="U12" s="10">
        <v>10</v>
      </c>
      <c r="V12" s="63"/>
      <c r="W12" s="193"/>
      <c r="X12" s="1">
        <f t="shared" si="3"/>
        <v>99.35140291328239</v>
      </c>
      <c r="Y12" s="130"/>
      <c r="Z12" s="131">
        <f t="shared" si="4"/>
        <v>1.020019556601651</v>
      </c>
      <c r="AA12" s="133">
        <f t="shared" si="6"/>
        <v>130.11096078154185</v>
      </c>
      <c r="AB12" s="132">
        <f t="shared" si="5"/>
        <v>10</v>
      </c>
    </row>
    <row r="13" spans="1:28" ht="12.75">
      <c r="A13" s="7">
        <v>11</v>
      </c>
      <c r="B13" s="8">
        <v>110.59741194868029</v>
      </c>
      <c r="C13" s="8">
        <v>91.68691110000002</v>
      </c>
      <c r="D13" s="8">
        <v>84.17598339999999</v>
      </c>
      <c r="E13" s="8">
        <v>118.13099792889786</v>
      </c>
      <c r="F13" s="8">
        <v>101.46964393809945</v>
      </c>
      <c r="G13" s="8">
        <v>100.7650598</v>
      </c>
      <c r="H13" s="8">
        <v>109.28</v>
      </c>
      <c r="I13" s="8">
        <v>102.91</v>
      </c>
      <c r="J13" s="11">
        <v>86.48804404666132</v>
      </c>
      <c r="K13" s="8">
        <v>97.62125</v>
      </c>
      <c r="L13" s="8">
        <v>107.33312999999998</v>
      </c>
      <c r="M13" s="8">
        <v>120.1745101</v>
      </c>
      <c r="N13" s="8">
        <v>120.5258</v>
      </c>
      <c r="O13" s="8">
        <v>140.35480900000002</v>
      </c>
      <c r="P13" s="70">
        <f t="shared" si="0"/>
        <v>0.1645208660718287</v>
      </c>
      <c r="Q13" s="188">
        <v>134.71811214953277</v>
      </c>
      <c r="R13" s="1">
        <f t="shared" si="1"/>
        <v>106.42854682933225</v>
      </c>
      <c r="S13" s="125">
        <f t="shared" si="2"/>
        <v>0.3187703222620486</v>
      </c>
      <c r="T13" s="9">
        <v>101.36005619075404</v>
      </c>
      <c r="U13" s="10">
        <v>11</v>
      </c>
      <c r="V13" s="63"/>
      <c r="W13" s="193"/>
      <c r="X13" s="1">
        <f>(AVERAGE(G13:K13))</f>
        <v>99.41287076933227</v>
      </c>
      <c r="Y13" s="130"/>
      <c r="Z13" s="131">
        <f t="shared" si="4"/>
        <v>1.0224838919028976</v>
      </c>
      <c r="AA13" s="133">
        <f t="shared" si="6"/>
        <v>133.03636155913617</v>
      </c>
      <c r="AB13" s="132">
        <f t="shared" si="5"/>
        <v>11</v>
      </c>
    </row>
    <row r="14" spans="1:28" ht="12.75">
      <c r="A14" s="7">
        <v>12</v>
      </c>
      <c r="B14" s="8">
        <v>105.93418985267252</v>
      </c>
      <c r="C14" s="8">
        <v>90.09793719999999</v>
      </c>
      <c r="D14" s="8">
        <v>86.5453024</v>
      </c>
      <c r="E14" s="8">
        <v>119.94504868779208</v>
      </c>
      <c r="F14" s="8">
        <v>101.86582353660133</v>
      </c>
      <c r="G14" s="8">
        <v>100.66278010999999</v>
      </c>
      <c r="H14" s="8">
        <v>107.77</v>
      </c>
      <c r="I14" s="8">
        <v>101.93</v>
      </c>
      <c r="J14" s="11">
        <v>84.49058800000002</v>
      </c>
      <c r="K14" s="8">
        <v>97.34633000000001</v>
      </c>
      <c r="L14" s="8">
        <v>106.74736000000001</v>
      </c>
      <c r="M14" s="8">
        <v>118.31921930000004</v>
      </c>
      <c r="N14" s="8">
        <v>122.8418</v>
      </c>
      <c r="O14" s="8">
        <v>138.29083670000003</v>
      </c>
      <c r="P14" s="70">
        <f t="shared" si="0"/>
        <v>0.1257636789757235</v>
      </c>
      <c r="Q14" s="188">
        <v>133.1446213785047</v>
      </c>
      <c r="R14" s="1">
        <f t="shared" si="1"/>
        <v>105.94905946000002</v>
      </c>
      <c r="S14" s="125">
        <f t="shared" si="2"/>
        <v>0.3052578041262397</v>
      </c>
      <c r="T14" s="9">
        <v>100.70625687253492</v>
      </c>
      <c r="U14" s="10">
        <v>12</v>
      </c>
      <c r="V14" s="63"/>
      <c r="W14" s="193"/>
      <c r="X14" s="1">
        <f t="shared" si="3"/>
        <v>98.43993962200001</v>
      </c>
      <c r="Y14" s="130"/>
      <c r="Z14" s="131">
        <f t="shared" si="4"/>
        <v>1.019215802757584</v>
      </c>
      <c r="AA14" s="133">
        <f t="shared" si="6"/>
        <v>135.59276204244316</v>
      </c>
      <c r="AB14" s="132">
        <f t="shared" si="5"/>
        <v>12</v>
      </c>
    </row>
    <row r="15" spans="1:28" ht="12.75">
      <c r="A15" s="7">
        <v>13</v>
      </c>
      <c r="B15" s="8">
        <v>102.05058645445673</v>
      </c>
      <c r="C15" s="8">
        <v>87.20727490000002</v>
      </c>
      <c r="D15" s="8">
        <v>80.69729690000001</v>
      </c>
      <c r="E15" s="8">
        <v>118.02314127471884</v>
      </c>
      <c r="F15" s="8">
        <v>99.4154167861186</v>
      </c>
      <c r="G15" s="8">
        <v>98.99269718</v>
      </c>
      <c r="H15" s="8">
        <v>104.13</v>
      </c>
      <c r="I15" s="8">
        <v>99.65</v>
      </c>
      <c r="J15" s="11">
        <v>81.01706300000001</v>
      </c>
      <c r="K15" s="8">
        <v>97.373996</v>
      </c>
      <c r="L15" s="8">
        <v>107.49619000000003</v>
      </c>
      <c r="M15" s="8">
        <v>114.05717700000002</v>
      </c>
      <c r="N15" s="8">
        <v>123.29560000000001</v>
      </c>
      <c r="O15" s="8">
        <v>134.2289374</v>
      </c>
      <c r="P15" s="70">
        <f t="shared" si="0"/>
        <v>0.08867581162669236</v>
      </c>
      <c r="Q15" s="188">
        <v>131.36343177570097</v>
      </c>
      <c r="R15" s="1">
        <f t="shared" si="1"/>
        <v>104.64800520000001</v>
      </c>
      <c r="S15" s="125">
        <f t="shared" si="2"/>
        <v>0.2826707699154498</v>
      </c>
      <c r="T15" s="9">
        <v>97.78271023648229</v>
      </c>
      <c r="U15" s="10">
        <v>13</v>
      </c>
      <c r="V15" s="63"/>
      <c r="W15" s="63"/>
      <c r="X15" s="1">
        <f t="shared" si="3"/>
        <v>96.23275123600001</v>
      </c>
      <c r="Y15" s="130"/>
      <c r="Z15" s="131">
        <f t="shared" si="4"/>
        <v>1.0036941822734606</v>
      </c>
      <c r="AA15" s="133">
        <f t="shared" si="6"/>
        <v>136.09366642038992</v>
      </c>
      <c r="AB15" s="132">
        <f t="shared" si="5"/>
        <v>13</v>
      </c>
    </row>
    <row r="16" spans="1:28" ht="12.75">
      <c r="A16" s="7">
        <v>14</v>
      </c>
      <c r="B16" s="8">
        <v>100.64066519143776</v>
      </c>
      <c r="C16" s="8">
        <v>89.13105560000002</v>
      </c>
      <c r="D16" s="8">
        <v>76.9242931</v>
      </c>
      <c r="E16" s="8">
        <v>114.40528915140143</v>
      </c>
      <c r="F16" s="8">
        <v>98.35690714251938</v>
      </c>
      <c r="G16" s="8">
        <v>95.79430112</v>
      </c>
      <c r="H16" s="8">
        <v>102.9</v>
      </c>
      <c r="I16" s="8">
        <v>92.29</v>
      </c>
      <c r="J16" s="11">
        <v>77.98854500000003</v>
      </c>
      <c r="K16" s="8">
        <v>96.76634800000005</v>
      </c>
      <c r="L16" s="8">
        <v>106.76755999999999</v>
      </c>
      <c r="M16" s="8">
        <v>113.18847660000002</v>
      </c>
      <c r="N16" s="8">
        <v>125.3724</v>
      </c>
      <c r="O16" s="8">
        <v>129.33560389999997</v>
      </c>
      <c r="P16" s="70">
        <f t="shared" si="0"/>
        <v>0.031611454355184865</v>
      </c>
      <c r="Q16" s="188">
        <v>127.13676764018689</v>
      </c>
      <c r="R16" s="1">
        <f t="shared" si="1"/>
        <v>104.01666592000001</v>
      </c>
      <c r="S16" s="125">
        <f t="shared" si="2"/>
        <v>0.24341232009371394</v>
      </c>
      <c r="T16" s="9">
        <v>95.9895446800137</v>
      </c>
      <c r="U16" s="10">
        <v>14</v>
      </c>
      <c r="V16" s="63"/>
      <c r="W16" s="63"/>
      <c r="X16" s="1">
        <f t="shared" si="3"/>
        <v>93.14783882400002</v>
      </c>
      <c r="Y16" s="130"/>
      <c r="Z16" s="131">
        <f t="shared" si="4"/>
        <v>1.0168440722945506</v>
      </c>
      <c r="AA16" s="133">
        <f t="shared" si="6"/>
        <v>138.38603797640542</v>
      </c>
      <c r="AB16" s="132">
        <f t="shared" si="5"/>
        <v>14</v>
      </c>
    </row>
    <row r="17" spans="1:28" ht="12.75">
      <c r="A17" s="7">
        <v>15</v>
      </c>
      <c r="B17" s="8">
        <v>97.91396204818028</v>
      </c>
      <c r="C17" s="8">
        <v>86.47867419999999</v>
      </c>
      <c r="D17" s="8">
        <v>73.1837984</v>
      </c>
      <c r="E17" s="8">
        <v>109.60627772053978</v>
      </c>
      <c r="F17" s="8">
        <v>97.7988305927903</v>
      </c>
      <c r="G17" s="8">
        <v>92.36186639000002</v>
      </c>
      <c r="H17" s="8">
        <v>107.51</v>
      </c>
      <c r="I17" s="8">
        <v>88.45</v>
      </c>
      <c r="J17" s="11">
        <v>75.76675800000004</v>
      </c>
      <c r="K17" s="8">
        <v>95.6183209494324</v>
      </c>
      <c r="L17" s="8">
        <v>102.87235000000001</v>
      </c>
      <c r="M17" s="8">
        <v>111.22475480000001</v>
      </c>
      <c r="N17" s="8">
        <v>124.43860000000001</v>
      </c>
      <c r="O17" s="8">
        <v>123.89943159999999</v>
      </c>
      <c r="P17" s="70">
        <f t="shared" si="0"/>
        <v>-0.004332806701457748</v>
      </c>
      <c r="Q17" s="188">
        <v>123.2579918224299</v>
      </c>
      <c r="R17" s="1">
        <f t="shared" si="1"/>
        <v>101.9841567498865</v>
      </c>
      <c r="S17" s="125">
        <f t="shared" si="2"/>
        <v>0.21488901363238355</v>
      </c>
      <c r="T17" s="9">
        <v>92.00655469142288</v>
      </c>
      <c r="U17" s="10">
        <v>15</v>
      </c>
      <c r="V17" s="63"/>
      <c r="W17" s="63"/>
      <c r="X17" s="1">
        <f t="shared" si="3"/>
        <v>91.94138906788649</v>
      </c>
      <c r="Y17" s="130"/>
      <c r="Z17" s="131">
        <f t="shared" si="4"/>
        <v>0.9925517897081017</v>
      </c>
      <c r="AA17" s="133">
        <f t="shared" si="6"/>
        <v>137.35530966409453</v>
      </c>
      <c r="AB17" s="132">
        <f t="shared" si="5"/>
        <v>15</v>
      </c>
    </row>
    <row r="18" spans="1:28" ht="12.75">
      <c r="A18" s="7">
        <v>16</v>
      </c>
      <c r="B18" s="8">
        <v>96.28473937234068</v>
      </c>
      <c r="C18" s="8">
        <v>81.4218858</v>
      </c>
      <c r="D18" s="8">
        <v>71.2000344</v>
      </c>
      <c r="E18" s="8">
        <v>109.33611949585048</v>
      </c>
      <c r="F18" s="8">
        <v>93.5721398984294</v>
      </c>
      <c r="G18" s="8">
        <v>89.16162569999999</v>
      </c>
      <c r="H18" s="8">
        <v>111.31</v>
      </c>
      <c r="I18" s="8">
        <v>83.36</v>
      </c>
      <c r="J18" s="11">
        <v>74.53213900000002</v>
      </c>
      <c r="K18" s="8">
        <v>92.260958</v>
      </c>
      <c r="L18" s="8">
        <v>101.46036</v>
      </c>
      <c r="M18" s="8">
        <v>108.7371361</v>
      </c>
      <c r="N18" s="8">
        <v>120.71553129999998</v>
      </c>
      <c r="O18" s="8">
        <v>120.39863730000003</v>
      </c>
      <c r="P18" s="70">
        <f t="shared" si="0"/>
        <v>-0.002625130309143131</v>
      </c>
      <c r="Q18" s="188">
        <v>119.7411132009346</v>
      </c>
      <c r="R18" s="1">
        <f t="shared" si="1"/>
        <v>99.54122488</v>
      </c>
      <c r="S18" s="125">
        <f t="shared" si="2"/>
        <v>0.20953542057719576</v>
      </c>
      <c r="T18" s="9">
        <v>89.23444167366524</v>
      </c>
      <c r="U18" s="10">
        <v>16</v>
      </c>
      <c r="V18" s="63"/>
      <c r="W18" s="63"/>
      <c r="X18" s="1">
        <f t="shared" si="3"/>
        <v>90.12494454000002</v>
      </c>
      <c r="Y18" s="130"/>
      <c r="Z18" s="131">
        <f t="shared" si="4"/>
        <v>0.9700810785399383</v>
      </c>
      <c r="AA18" s="133">
        <f t="shared" si="6"/>
        <v>133.24578694213204</v>
      </c>
      <c r="AB18" s="132">
        <f t="shared" si="5"/>
        <v>16</v>
      </c>
    </row>
    <row r="19" spans="1:28" ht="12.75">
      <c r="A19" s="7">
        <v>17</v>
      </c>
      <c r="B19" s="8">
        <v>93.55621702527574</v>
      </c>
      <c r="C19" s="8">
        <v>80.65459609999999</v>
      </c>
      <c r="D19" s="8">
        <v>70.0224259</v>
      </c>
      <c r="E19" s="8">
        <v>109.44517916708932</v>
      </c>
      <c r="F19" s="8">
        <v>92.18588680505259</v>
      </c>
      <c r="G19" s="8">
        <v>86.76895311</v>
      </c>
      <c r="H19" s="8">
        <v>107.48</v>
      </c>
      <c r="I19" s="8">
        <v>82.63</v>
      </c>
      <c r="J19" s="11">
        <v>72.97031700000001</v>
      </c>
      <c r="K19" s="8">
        <v>90.30708600000001</v>
      </c>
      <c r="L19" s="8">
        <v>100.18436000000001</v>
      </c>
      <c r="M19" s="8">
        <v>107.0997185</v>
      </c>
      <c r="N19" s="8">
        <v>118.0260314</v>
      </c>
      <c r="O19" s="8">
        <v>115.20925860000001</v>
      </c>
      <c r="P19" s="70">
        <f t="shared" si="0"/>
        <v>-0.023865691039408943</v>
      </c>
      <c r="Q19" s="188">
        <v>115.66032476635516</v>
      </c>
      <c r="R19" s="1">
        <f t="shared" si="1"/>
        <v>97.71750258</v>
      </c>
      <c r="S19" s="125">
        <f t="shared" si="2"/>
        <v>0.17900330604212633</v>
      </c>
      <c r="T19" s="9">
        <v>87.71560109938758</v>
      </c>
      <c r="U19" s="10">
        <v>17</v>
      </c>
      <c r="V19" s="63"/>
      <c r="W19" s="63"/>
      <c r="X19" s="1">
        <f t="shared" si="3"/>
        <v>88.03127122200002</v>
      </c>
      <c r="Y19" s="130"/>
      <c r="Z19" s="131">
        <f t="shared" si="4"/>
        <v>0.9777203490633191</v>
      </c>
      <c r="AA19" s="133">
        <f t="shared" si="6"/>
        <v>130.277117320278</v>
      </c>
      <c r="AB19" s="132">
        <f t="shared" si="5"/>
        <v>17</v>
      </c>
    </row>
    <row r="20" spans="1:28" ht="12.75">
      <c r="A20" s="7">
        <v>18</v>
      </c>
      <c r="B20" s="8">
        <v>89.78869147511098</v>
      </c>
      <c r="C20" s="8">
        <v>79.05553520000001</v>
      </c>
      <c r="D20" s="8">
        <v>69.301605</v>
      </c>
      <c r="E20" s="8">
        <v>98.88104359460775</v>
      </c>
      <c r="F20" s="8">
        <v>91.42302861255509</v>
      </c>
      <c r="G20" s="8">
        <v>86.59050748899497</v>
      </c>
      <c r="H20" s="8">
        <v>102.02</v>
      </c>
      <c r="I20" s="8">
        <v>82.59</v>
      </c>
      <c r="J20" s="11">
        <v>76.58432381623781</v>
      </c>
      <c r="K20" s="8">
        <v>89.89508300000001</v>
      </c>
      <c r="L20" s="8">
        <v>98.4976</v>
      </c>
      <c r="M20" s="8">
        <v>105.6587626</v>
      </c>
      <c r="N20" s="8">
        <v>116.77280100000002</v>
      </c>
      <c r="O20" s="8">
        <v>111.58890310000002</v>
      </c>
      <c r="P20" s="70">
        <f t="shared" si="0"/>
        <v>-0.044393025221686644</v>
      </c>
      <c r="Q20" s="188">
        <v>112.70589497663553</v>
      </c>
      <c r="R20" s="1">
        <f t="shared" si="1"/>
        <v>97.48171408324757</v>
      </c>
      <c r="S20" s="125">
        <f t="shared" si="2"/>
        <v>0.14471625934588284</v>
      </c>
      <c r="T20" s="9">
        <v>83.87126334928162</v>
      </c>
      <c r="U20" s="10">
        <v>18</v>
      </c>
      <c r="V20" s="63"/>
      <c r="W20" s="63"/>
      <c r="X20" s="1">
        <f t="shared" si="3"/>
        <v>87.53598286104656</v>
      </c>
      <c r="Y20" s="130"/>
      <c r="Z20" s="131">
        <f t="shared" si="4"/>
        <v>0.9893817458306916</v>
      </c>
      <c r="AA20" s="133">
        <f t="shared" si="6"/>
        <v>128.89380177612648</v>
      </c>
      <c r="AB20" s="132">
        <f t="shared" si="5"/>
        <v>18</v>
      </c>
    </row>
    <row r="21" spans="1:28" ht="12.75">
      <c r="A21" s="7">
        <v>19</v>
      </c>
      <c r="B21" s="8">
        <v>87.73780291914157</v>
      </c>
      <c r="C21" s="8">
        <v>78.89479279999999</v>
      </c>
      <c r="D21" s="8">
        <v>68.22227240000001</v>
      </c>
      <c r="E21" s="8">
        <v>96.53334918800653</v>
      </c>
      <c r="F21" s="8">
        <v>88.52663993919238</v>
      </c>
      <c r="G21" s="8">
        <v>85.21778809999999</v>
      </c>
      <c r="H21" s="8">
        <v>97.46</v>
      </c>
      <c r="I21" s="8">
        <v>80.1</v>
      </c>
      <c r="J21" s="11">
        <v>72.08868799999999</v>
      </c>
      <c r="K21" s="8">
        <v>89.36612900000002</v>
      </c>
      <c r="L21" s="8">
        <v>96.98656999999999</v>
      </c>
      <c r="M21" s="8">
        <v>104.37693490000001</v>
      </c>
      <c r="N21" s="8">
        <v>114.59878809999998</v>
      </c>
      <c r="O21" s="8">
        <v>108.11675670000001</v>
      </c>
      <c r="P21" s="70">
        <f t="shared" si="0"/>
        <v>-0.056562826775652164</v>
      </c>
      <c r="Q21" s="188">
        <v>108.60859567757011</v>
      </c>
      <c r="R21" s="1">
        <f t="shared" si="1"/>
        <v>95.48342199999999</v>
      </c>
      <c r="S21" s="125">
        <f t="shared" si="2"/>
        <v>0.13230919499303262</v>
      </c>
      <c r="T21" s="9">
        <v>82.33737751656328</v>
      </c>
      <c r="U21" s="10">
        <v>19</v>
      </c>
      <c r="V21" s="63"/>
      <c r="W21" s="63"/>
      <c r="X21" s="1">
        <f t="shared" si="3"/>
        <v>84.84652101999998</v>
      </c>
      <c r="Y21" s="134"/>
      <c r="Z21" s="135"/>
      <c r="AA21" s="135"/>
      <c r="AB21" s="136"/>
    </row>
    <row r="22" spans="1:24" ht="12.75">
      <c r="A22" s="7">
        <v>20</v>
      </c>
      <c r="B22" s="8">
        <v>88.86929765115433</v>
      </c>
      <c r="C22" s="8">
        <v>77.33973009999998</v>
      </c>
      <c r="D22" s="8">
        <v>69.44050070000002</v>
      </c>
      <c r="E22" s="8">
        <v>95.04130658204863</v>
      </c>
      <c r="F22" s="8">
        <v>86.47189265824736</v>
      </c>
      <c r="G22" s="8">
        <v>86.87215567</v>
      </c>
      <c r="H22" s="8">
        <v>97.03</v>
      </c>
      <c r="I22" s="8">
        <v>78.48579600000002</v>
      </c>
      <c r="J22" s="11">
        <v>73.45694800000001</v>
      </c>
      <c r="K22" s="8">
        <v>86.94835</v>
      </c>
      <c r="L22" s="8">
        <v>95.61741000000002</v>
      </c>
      <c r="M22" s="8">
        <v>103.55813120000005</v>
      </c>
      <c r="N22" s="8">
        <v>114.1685544</v>
      </c>
      <c r="O22" s="8">
        <v>106.25452</v>
      </c>
      <c r="P22" s="70">
        <f t="shared" si="0"/>
        <v>-0.06931886316325298</v>
      </c>
      <c r="Q22" s="188">
        <v>105.35665817757008</v>
      </c>
      <c r="R22" s="1">
        <f t="shared" si="1"/>
        <v>94.74987872000001</v>
      </c>
      <c r="S22" s="125">
        <f t="shared" si="2"/>
        <v>0.12142117156685672</v>
      </c>
      <c r="T22" s="9">
        <v>82.76125612953739</v>
      </c>
      <c r="U22" s="10">
        <v>20</v>
      </c>
      <c r="V22" s="63"/>
      <c r="W22" s="63"/>
      <c r="X22" s="1">
        <f t="shared" si="3"/>
        <v>84.558649934</v>
      </c>
    </row>
    <row r="23" spans="1:24" ht="12.75">
      <c r="A23" s="7">
        <v>21</v>
      </c>
      <c r="B23" s="8">
        <v>90.51157213818742</v>
      </c>
      <c r="C23" s="8">
        <v>77.33486629999999</v>
      </c>
      <c r="D23" s="8">
        <v>70.13702090000001</v>
      </c>
      <c r="E23" s="8">
        <v>92.74434043738515</v>
      </c>
      <c r="F23" s="8">
        <v>86.03140608739685</v>
      </c>
      <c r="G23" s="8">
        <v>88.02483026</v>
      </c>
      <c r="H23" s="8">
        <v>97.76</v>
      </c>
      <c r="I23" s="8">
        <v>79.85359400000003</v>
      </c>
      <c r="J23" s="11">
        <v>75.54817200000001</v>
      </c>
      <c r="K23" s="8">
        <v>85.386707</v>
      </c>
      <c r="L23" s="8">
        <v>95.92786999999998</v>
      </c>
      <c r="M23" s="8">
        <v>102.84321810000002</v>
      </c>
      <c r="N23" s="8">
        <v>113.15872829999998</v>
      </c>
      <c r="O23" s="8">
        <v>107.6250781</v>
      </c>
      <c r="P23" s="70">
        <f t="shared" si="0"/>
        <v>-0.048901664795396815</v>
      </c>
      <c r="Q23" s="188">
        <v>106.28686226635514</v>
      </c>
      <c r="R23" s="1">
        <f t="shared" si="1"/>
        <v>94.57293908</v>
      </c>
      <c r="S23" s="125">
        <f t="shared" si="2"/>
        <v>0.138011350254845</v>
      </c>
      <c r="T23" s="9">
        <v>83.23096978771603</v>
      </c>
      <c r="U23" s="10">
        <v>21</v>
      </c>
      <c r="V23" s="63"/>
      <c r="W23" s="63"/>
      <c r="X23" s="1">
        <f t="shared" si="3"/>
        <v>85.31466065200001</v>
      </c>
    </row>
    <row r="24" spans="1:24" ht="12.75">
      <c r="A24" s="7">
        <v>22</v>
      </c>
      <c r="B24" s="8">
        <v>91.33098166671218</v>
      </c>
      <c r="C24" s="8">
        <v>77.12610889999999</v>
      </c>
      <c r="D24" s="8">
        <v>68.78458530000002</v>
      </c>
      <c r="E24" s="8">
        <v>91.07883193477052</v>
      </c>
      <c r="F24" s="8">
        <v>82.1854568085219</v>
      </c>
      <c r="G24" s="8">
        <v>86.66514121999998</v>
      </c>
      <c r="H24" s="8">
        <v>97.85</v>
      </c>
      <c r="I24" s="8">
        <v>82.50040400000002</v>
      </c>
      <c r="J24" s="11">
        <v>76.44049600000002</v>
      </c>
      <c r="K24" s="8">
        <v>85.185409</v>
      </c>
      <c r="L24" s="8">
        <v>95.86285</v>
      </c>
      <c r="M24" s="8">
        <v>103.17463169999999</v>
      </c>
      <c r="N24" s="8">
        <v>112.4277451</v>
      </c>
      <c r="O24" s="8">
        <v>105.93107639999998</v>
      </c>
      <c r="P24" s="70">
        <f t="shared" si="0"/>
        <v>-0.057785279729852146</v>
      </c>
      <c r="Q24" s="188">
        <v>103.63585911214955</v>
      </c>
      <c r="R24" s="1">
        <f t="shared" si="1"/>
        <v>94.61822636000001</v>
      </c>
      <c r="S24" s="125">
        <f t="shared" si="2"/>
        <v>0.11956311669759323</v>
      </c>
      <c r="T24" s="9">
        <v>83.04050152728443</v>
      </c>
      <c r="U24" s="10">
        <v>22</v>
      </c>
      <c r="V24" s="63"/>
      <c r="W24" s="63"/>
      <c r="X24" s="1">
        <f t="shared" si="3"/>
        <v>85.72829004399999</v>
      </c>
    </row>
    <row r="25" spans="1:24" ht="12.75">
      <c r="A25" s="7">
        <v>23</v>
      </c>
      <c r="B25" s="8">
        <v>91.9085166443388</v>
      </c>
      <c r="C25" s="8">
        <v>76.43204109999999</v>
      </c>
      <c r="D25" s="8">
        <v>68.9964649</v>
      </c>
      <c r="E25" s="8">
        <v>89.41966160318024</v>
      </c>
      <c r="F25" s="8">
        <v>81.96987366527063</v>
      </c>
      <c r="G25" s="8">
        <v>84.58587466</v>
      </c>
      <c r="H25" s="8">
        <v>96.94</v>
      </c>
      <c r="I25" s="8">
        <v>80.725012</v>
      </c>
      <c r="J25" s="11">
        <v>76.412772</v>
      </c>
      <c r="K25" s="8">
        <v>83.35579938900203</v>
      </c>
      <c r="L25" s="8">
        <v>97.53390000000002</v>
      </c>
      <c r="M25" s="8">
        <v>104.36118040000001</v>
      </c>
      <c r="N25" s="8">
        <v>111.3195265</v>
      </c>
      <c r="O25" s="8">
        <v>105.9216836</v>
      </c>
      <c r="P25" s="70">
        <f t="shared" si="0"/>
        <v>-0.04848963222997538</v>
      </c>
      <c r="Q25" s="188">
        <v>103.63257500000002</v>
      </c>
      <c r="R25" s="1">
        <f t="shared" si="1"/>
        <v>94.59663565780042</v>
      </c>
      <c r="S25" s="125">
        <f t="shared" si="2"/>
        <v>0.11971935221002461</v>
      </c>
      <c r="T25" s="9">
        <v>81.99511503833365</v>
      </c>
      <c r="U25" s="10">
        <v>23</v>
      </c>
      <c r="V25" s="63"/>
      <c r="W25" s="63"/>
      <c r="X25" s="1">
        <f t="shared" si="3"/>
        <v>84.40389160980041</v>
      </c>
    </row>
    <row r="26" spans="1:24" ht="12.75">
      <c r="A26" s="7">
        <v>24</v>
      </c>
      <c r="B26" s="8">
        <v>88.07210378438491</v>
      </c>
      <c r="C26" s="8">
        <v>78.34159659999999</v>
      </c>
      <c r="D26" s="8">
        <v>68.69490990000003</v>
      </c>
      <c r="E26" s="8">
        <v>89.9896151953363</v>
      </c>
      <c r="F26" s="8">
        <v>82.4657646979472</v>
      </c>
      <c r="G26" s="8">
        <v>83.72903895999998</v>
      </c>
      <c r="H26" s="8">
        <v>94.97</v>
      </c>
      <c r="I26" s="8">
        <v>80.01370700000004</v>
      </c>
      <c r="J26" s="11">
        <v>75.19572600000002</v>
      </c>
      <c r="K26" s="8">
        <v>85.25552499999999</v>
      </c>
      <c r="L26" s="8">
        <v>97.61261999999999</v>
      </c>
      <c r="M26" s="8">
        <v>104.6237955</v>
      </c>
      <c r="N26" s="8">
        <v>110.37980599999999</v>
      </c>
      <c r="O26" s="8"/>
      <c r="P26" s="167">
        <f aca="true" t="shared" si="7" ref="P25:P54">+(N26/M26)-1</f>
        <v>0.05501626539633597</v>
      </c>
      <c r="Q26" s="188"/>
      <c r="R26" s="1">
        <f t="shared" si="1"/>
        <v>94.61349449999999</v>
      </c>
      <c r="S26" s="125">
        <f t="shared" si="2"/>
        <v>-1</v>
      </c>
      <c r="T26" s="9">
        <v>81.83687661842778</v>
      </c>
      <c r="U26" s="10">
        <v>24</v>
      </c>
      <c r="V26" s="63"/>
      <c r="W26" s="63"/>
      <c r="X26" s="1">
        <f t="shared" si="3"/>
        <v>83.832799392</v>
      </c>
    </row>
    <row r="27" spans="1:24" ht="12.75">
      <c r="A27" s="7">
        <v>25</v>
      </c>
      <c r="B27" s="8">
        <v>89.25162428264615</v>
      </c>
      <c r="C27" s="8">
        <v>82.4499381</v>
      </c>
      <c r="D27" s="8">
        <v>65.07715990000001</v>
      </c>
      <c r="E27" s="8">
        <v>89.24704352242584</v>
      </c>
      <c r="F27" s="8">
        <v>85.45152641983357</v>
      </c>
      <c r="G27" s="8">
        <v>82.84517738999999</v>
      </c>
      <c r="H27" s="8">
        <v>94.11</v>
      </c>
      <c r="I27" s="8">
        <v>80.848973</v>
      </c>
      <c r="J27" s="11">
        <v>74.777282</v>
      </c>
      <c r="K27" s="8">
        <v>86.25348799999999</v>
      </c>
      <c r="L27" s="8">
        <v>98.47795</v>
      </c>
      <c r="M27" s="8">
        <v>105.8989805</v>
      </c>
      <c r="N27" s="8">
        <v>110.41291290000001</v>
      </c>
      <c r="O27" s="8"/>
      <c r="P27" s="167">
        <f t="shared" si="7"/>
        <v>0.04262489004792647</v>
      </c>
      <c r="Q27" s="188"/>
      <c r="R27" s="1">
        <f t="shared" si="1"/>
        <v>95.16412267999999</v>
      </c>
      <c r="S27" s="125">
        <f t="shared" si="2"/>
        <v>-1</v>
      </c>
      <c r="T27" s="9">
        <v>81.82302086677578</v>
      </c>
      <c r="U27" s="10">
        <v>25</v>
      </c>
      <c r="V27" s="63"/>
      <c r="W27" s="63"/>
      <c r="X27" s="1">
        <f t="shared" si="3"/>
        <v>83.76698407800001</v>
      </c>
    </row>
    <row r="28" spans="1:24" ht="12.75">
      <c r="A28" s="7">
        <v>26</v>
      </c>
      <c r="B28" s="8">
        <v>88.86233152105606</v>
      </c>
      <c r="C28" s="8">
        <v>82.7712987</v>
      </c>
      <c r="D28" s="8">
        <v>66.607332</v>
      </c>
      <c r="E28" s="8">
        <v>89.34222251196725</v>
      </c>
      <c r="F28" s="8">
        <v>87.36254582936343</v>
      </c>
      <c r="G28" s="8">
        <v>83.77461853000001</v>
      </c>
      <c r="H28" s="8">
        <v>92.71</v>
      </c>
      <c r="I28" s="8">
        <v>81.101576</v>
      </c>
      <c r="J28" s="11">
        <v>75.24636900000002</v>
      </c>
      <c r="K28" s="8">
        <v>86.69418800000001</v>
      </c>
      <c r="L28" s="8">
        <v>98.59969000000002</v>
      </c>
      <c r="M28" s="8">
        <v>106.68600530000002</v>
      </c>
      <c r="N28" s="8">
        <v>110.36654410000001</v>
      </c>
      <c r="O28" s="8"/>
      <c r="P28" s="167">
        <f t="shared" si="7"/>
        <v>0.034498796628952055</v>
      </c>
      <c r="Q28" s="188"/>
      <c r="R28" s="1">
        <f t="shared" si="1"/>
        <v>95.51855928</v>
      </c>
      <c r="S28" s="125">
        <f t="shared" si="2"/>
        <v>-1</v>
      </c>
      <c r="T28" s="9">
        <v>82.08413780914694</v>
      </c>
      <c r="U28" s="10">
        <v>26</v>
      </c>
      <c r="V28" s="63"/>
      <c r="W28" s="63"/>
      <c r="X28" s="1">
        <f t="shared" si="3"/>
        <v>83.905350306</v>
      </c>
    </row>
    <row r="29" spans="1:24" ht="12.75">
      <c r="A29" s="7">
        <v>27</v>
      </c>
      <c r="B29" s="8">
        <v>89.97425036814853</v>
      </c>
      <c r="C29" s="8">
        <v>81.92848080000002</v>
      </c>
      <c r="D29" s="8">
        <v>71.4443437</v>
      </c>
      <c r="E29" s="8">
        <v>90.32322911908261</v>
      </c>
      <c r="F29" s="8">
        <v>86.81149531326038</v>
      </c>
      <c r="G29" s="8">
        <v>84.81533480999998</v>
      </c>
      <c r="H29" s="8">
        <v>91.4</v>
      </c>
      <c r="I29" s="8">
        <v>79.68415400000004</v>
      </c>
      <c r="J29" s="11">
        <v>75.88423200000001</v>
      </c>
      <c r="K29" s="8">
        <v>85.88330300000001</v>
      </c>
      <c r="L29" s="8">
        <v>99.70939999999999</v>
      </c>
      <c r="M29" s="8">
        <v>106.29535989999998</v>
      </c>
      <c r="N29" s="8">
        <v>111.16704929999996</v>
      </c>
      <c r="O29" s="8"/>
      <c r="P29" s="167">
        <f t="shared" si="7"/>
        <v>0.0458316280652622</v>
      </c>
      <c r="Q29" s="188"/>
      <c r="R29" s="1">
        <f t="shared" si="1"/>
        <v>95.78786884</v>
      </c>
      <c r="S29" s="125">
        <f t="shared" si="2"/>
        <v>-1</v>
      </c>
      <c r="T29" s="9">
        <v>82.89428734672943</v>
      </c>
      <c r="U29" s="10">
        <v>27</v>
      </c>
      <c r="V29" s="63"/>
      <c r="W29" s="63"/>
      <c r="X29" s="1">
        <f t="shared" si="3"/>
        <v>83.533404762</v>
      </c>
    </row>
    <row r="30" spans="1:24" ht="12.75">
      <c r="A30" s="7">
        <v>28</v>
      </c>
      <c r="B30" s="8">
        <v>93.72179398634947</v>
      </c>
      <c r="C30" s="8">
        <v>80.4576834</v>
      </c>
      <c r="D30" s="8">
        <v>68.90717070000001</v>
      </c>
      <c r="E30" s="8">
        <v>92.3810665953363</v>
      </c>
      <c r="F30" s="8">
        <v>86.10614714320828</v>
      </c>
      <c r="G30" s="8">
        <v>84.58054655</v>
      </c>
      <c r="H30" s="8">
        <v>92.01</v>
      </c>
      <c r="I30" s="8">
        <v>79.303295</v>
      </c>
      <c r="J30" s="11">
        <v>77.386673</v>
      </c>
      <c r="K30" s="8">
        <v>85.05185800000002</v>
      </c>
      <c r="L30" s="8">
        <v>100.99026000000002</v>
      </c>
      <c r="M30" s="8">
        <v>107.3146248</v>
      </c>
      <c r="N30" s="8">
        <v>110.81443029999998</v>
      </c>
      <c r="O30" s="8"/>
      <c r="P30" s="167">
        <f t="shared" si="7"/>
        <v>0.0326125680122582</v>
      </c>
      <c r="Q30" s="188"/>
      <c r="R30" s="1">
        <f t="shared" si="1"/>
        <v>96.31156922</v>
      </c>
      <c r="S30" s="125">
        <f t="shared" si="2"/>
        <v>-1</v>
      </c>
      <c r="T30" s="9">
        <v>83.6101217165719</v>
      </c>
      <c r="U30" s="10">
        <v>28</v>
      </c>
      <c r="V30" s="63"/>
      <c r="W30" s="63"/>
      <c r="X30" s="1">
        <f t="shared" si="3"/>
        <v>83.66647451000001</v>
      </c>
    </row>
    <row r="31" spans="1:24" ht="12.75">
      <c r="A31" s="7">
        <v>29</v>
      </c>
      <c r="B31" s="8">
        <v>96.23733968687775</v>
      </c>
      <c r="C31" s="8">
        <v>81.35704720000001</v>
      </c>
      <c r="D31" s="8">
        <v>71.344417</v>
      </c>
      <c r="E31" s="8">
        <v>92.38380196374608</v>
      </c>
      <c r="F31" s="8">
        <v>85.74521989295143</v>
      </c>
      <c r="G31" s="8">
        <v>84.62816073</v>
      </c>
      <c r="H31" s="8">
        <v>93.6</v>
      </c>
      <c r="I31" s="8">
        <v>79.67474800000001</v>
      </c>
      <c r="J31" s="11">
        <v>80.21723900000002</v>
      </c>
      <c r="K31" s="8">
        <v>84.79284500000001</v>
      </c>
      <c r="L31" s="8">
        <v>102.12982</v>
      </c>
      <c r="M31" s="8">
        <v>107.03356670000001</v>
      </c>
      <c r="N31" s="8">
        <v>111.215208</v>
      </c>
      <c r="O31" s="8"/>
      <c r="P31" s="167">
        <f t="shared" si="7"/>
        <v>0.0390685037313625</v>
      </c>
      <c r="Q31" s="188"/>
      <c r="R31" s="1">
        <f t="shared" si="1"/>
        <v>97.07773574000001</v>
      </c>
      <c r="S31" s="125">
        <f t="shared" si="2"/>
        <v>-1</v>
      </c>
      <c r="T31" s="9">
        <v>85.05615418489073</v>
      </c>
      <c r="U31" s="10">
        <v>29</v>
      </c>
      <c r="V31" s="63"/>
      <c r="W31" s="63"/>
      <c r="X31" s="1">
        <f t="shared" si="3"/>
        <v>84.58259854600001</v>
      </c>
    </row>
    <row r="32" spans="1:24" ht="12.75">
      <c r="A32" s="7">
        <v>30</v>
      </c>
      <c r="B32" s="8">
        <v>97.53072377355831</v>
      </c>
      <c r="C32" s="8">
        <v>79.21895219999999</v>
      </c>
      <c r="D32" s="8">
        <v>70.21828280000001</v>
      </c>
      <c r="E32" s="8">
        <v>93.5050013787054</v>
      </c>
      <c r="F32" s="8">
        <v>87.04428397240184</v>
      </c>
      <c r="G32" s="8">
        <v>85.12437691</v>
      </c>
      <c r="H32" s="8">
        <v>94.32</v>
      </c>
      <c r="I32" s="8">
        <v>79.34416900000004</v>
      </c>
      <c r="J32" s="11">
        <v>81.91484100000002</v>
      </c>
      <c r="K32" s="8">
        <v>85.00075400000003</v>
      </c>
      <c r="L32" s="8">
        <v>103.94031</v>
      </c>
      <c r="M32" s="8">
        <v>106.9016462</v>
      </c>
      <c r="N32" s="8">
        <v>111.85117149999995</v>
      </c>
      <c r="O32" s="8"/>
      <c r="P32" s="167">
        <f t="shared" si="7"/>
        <v>0.04629980431489322</v>
      </c>
      <c r="Q32" s="188"/>
      <c r="R32" s="1">
        <f t="shared" si="1"/>
        <v>97.92174454</v>
      </c>
      <c r="S32" s="125">
        <f t="shared" si="2"/>
        <v>-1</v>
      </c>
      <c r="T32" s="9">
        <v>84.78063932354941</v>
      </c>
      <c r="U32" s="10">
        <v>30</v>
      </c>
      <c r="V32" s="63"/>
      <c r="W32" s="63"/>
      <c r="X32" s="1">
        <f t="shared" si="3"/>
        <v>85.14082818200002</v>
      </c>
    </row>
    <row r="33" spans="1:24" ht="12.75">
      <c r="A33" s="7">
        <v>31</v>
      </c>
      <c r="B33" s="8">
        <v>96.77533213064899</v>
      </c>
      <c r="C33" s="8">
        <v>77.5332389</v>
      </c>
      <c r="D33" s="8">
        <v>67.7563493</v>
      </c>
      <c r="E33" s="8">
        <v>94.84728008749238</v>
      </c>
      <c r="F33" s="8">
        <v>87.35120230204288</v>
      </c>
      <c r="G33" s="8">
        <v>85.56606686</v>
      </c>
      <c r="H33" s="8">
        <v>94.54</v>
      </c>
      <c r="I33" s="8">
        <v>77.776655</v>
      </c>
      <c r="J33" s="11">
        <v>81.91291517811577</v>
      </c>
      <c r="K33" s="8">
        <v>86.076598</v>
      </c>
      <c r="L33" s="8">
        <v>104.2875</v>
      </c>
      <c r="M33" s="8">
        <v>108.65485349999999</v>
      </c>
      <c r="N33" s="8">
        <v>111.04717739999997</v>
      </c>
      <c r="O33" s="8"/>
      <c r="P33" s="167">
        <f t="shared" si="7"/>
        <v>0.022017644154294302</v>
      </c>
      <c r="Q33" s="188"/>
      <c r="R33" s="1">
        <f t="shared" si="1"/>
        <v>98.39580881562316</v>
      </c>
      <c r="S33" s="125">
        <f t="shared" si="2"/>
        <v>-1</v>
      </c>
      <c r="T33" s="9">
        <v>84.0627813078979</v>
      </c>
      <c r="U33" s="10">
        <v>31</v>
      </c>
      <c r="V33" s="63"/>
      <c r="W33" s="63"/>
      <c r="X33" s="1">
        <f t="shared" si="3"/>
        <v>85.17444700762316</v>
      </c>
    </row>
    <row r="34" spans="1:24" ht="12.75">
      <c r="A34" s="7">
        <v>32</v>
      </c>
      <c r="B34" s="8">
        <v>95.82036852287433</v>
      </c>
      <c r="C34" s="8">
        <v>78.57412730000001</v>
      </c>
      <c r="D34" s="8">
        <v>68.9238613</v>
      </c>
      <c r="E34" s="8">
        <v>96.8928315637461</v>
      </c>
      <c r="F34" s="8">
        <v>86.59312882955854</v>
      </c>
      <c r="G34" s="8">
        <v>86.2708935</v>
      </c>
      <c r="H34" s="8">
        <v>94.61</v>
      </c>
      <c r="I34" s="8">
        <v>75.77545900000003</v>
      </c>
      <c r="J34" s="11">
        <v>83.403401</v>
      </c>
      <c r="K34" s="8">
        <v>87.42077199999999</v>
      </c>
      <c r="L34" s="8">
        <v>106.08646</v>
      </c>
      <c r="M34" s="8">
        <v>109.50400520000002</v>
      </c>
      <c r="N34" s="8">
        <v>111.0907685</v>
      </c>
      <c r="O34" s="8"/>
      <c r="P34" s="167">
        <f t="shared" si="7"/>
        <v>0.014490459021127888</v>
      </c>
      <c r="Q34" s="188"/>
      <c r="R34" s="1">
        <f t="shared" si="1"/>
        <v>99.50108134</v>
      </c>
      <c r="S34" s="125">
        <f t="shared" si="2"/>
        <v>-1</v>
      </c>
      <c r="T34" s="9">
        <v>84.6886004200219</v>
      </c>
      <c r="U34" s="10">
        <v>32</v>
      </c>
      <c r="V34" s="63"/>
      <c r="W34" s="63"/>
      <c r="X34" s="1">
        <f t="shared" si="3"/>
        <v>85.49610510000001</v>
      </c>
    </row>
    <row r="35" spans="1:24" ht="12.75">
      <c r="A35" s="7">
        <v>33</v>
      </c>
      <c r="B35" s="8">
        <v>94.45053370204747</v>
      </c>
      <c r="C35" s="8">
        <v>81.36086900000001</v>
      </c>
      <c r="D35" s="8">
        <v>73.2978442</v>
      </c>
      <c r="E35" s="8">
        <v>97.28366278822095</v>
      </c>
      <c r="F35" s="8">
        <v>87.82920477853006</v>
      </c>
      <c r="G35" s="8">
        <v>86.44062389999999</v>
      </c>
      <c r="H35" s="8">
        <v>95.43</v>
      </c>
      <c r="I35" s="8">
        <v>73.62606700000003</v>
      </c>
      <c r="J35" s="11">
        <v>86.04407400000001</v>
      </c>
      <c r="K35" s="8">
        <v>88.955173</v>
      </c>
      <c r="L35" s="8">
        <v>107.65269</v>
      </c>
      <c r="M35" s="8">
        <v>109.67425760000002</v>
      </c>
      <c r="N35" s="8">
        <v>112.0153805</v>
      </c>
      <c r="O35" s="8"/>
      <c r="P35" s="167">
        <f t="shared" si="7"/>
        <v>0.021346147685252115</v>
      </c>
      <c r="Q35" s="188"/>
      <c r="R35" s="1">
        <f t="shared" si="1"/>
        <v>100.86831502000001</v>
      </c>
      <c r="S35" s="125">
        <f t="shared" si="2"/>
        <v>-1</v>
      </c>
      <c r="T35" s="9">
        <v>86.13877633295537</v>
      </c>
      <c r="U35" s="10">
        <v>33</v>
      </c>
      <c r="V35" s="63"/>
      <c r="W35" s="63"/>
      <c r="X35" s="1">
        <f t="shared" si="3"/>
        <v>86.09918758</v>
      </c>
    </row>
    <row r="36" spans="1:24" ht="12.75">
      <c r="A36" s="7">
        <v>34</v>
      </c>
      <c r="B36" s="8">
        <v>96.16333978527322</v>
      </c>
      <c r="C36" s="8">
        <v>83.93194940000001</v>
      </c>
      <c r="D36" s="8">
        <v>79.5405878</v>
      </c>
      <c r="E36" s="8">
        <v>97.27672600579491</v>
      </c>
      <c r="F36" s="8">
        <v>88.8875398747958</v>
      </c>
      <c r="G36" s="8">
        <v>88.25084494999999</v>
      </c>
      <c r="H36" s="8">
        <v>100.16</v>
      </c>
      <c r="I36" s="8">
        <v>72.24872199999999</v>
      </c>
      <c r="J36" s="11">
        <v>90.21577700000003</v>
      </c>
      <c r="K36" s="8">
        <v>92.55912900000003</v>
      </c>
      <c r="L36" s="8">
        <v>110.25228999999996</v>
      </c>
      <c r="M36" s="8">
        <v>109.6512313</v>
      </c>
      <c r="N36" s="8">
        <v>111.3118599</v>
      </c>
      <c r="O36" s="8"/>
      <c r="P36" s="167">
        <f t="shared" si="7"/>
        <v>0.015144641608780596</v>
      </c>
      <c r="Q36" s="188"/>
      <c r="R36" s="1">
        <f t="shared" si="1"/>
        <v>102.79805744000001</v>
      </c>
      <c r="S36" s="125">
        <f t="shared" si="2"/>
        <v>-1</v>
      </c>
      <c r="T36" s="9">
        <v>88.97399585278909</v>
      </c>
      <c r="U36" s="10">
        <v>34</v>
      </c>
      <c r="V36" s="63"/>
      <c r="W36" s="63"/>
      <c r="X36" s="1">
        <f t="shared" si="3"/>
        <v>88.68689459000001</v>
      </c>
    </row>
    <row r="37" spans="1:24" ht="12.75">
      <c r="A37" s="7">
        <v>35</v>
      </c>
      <c r="B37" s="8">
        <v>97.60142222692743</v>
      </c>
      <c r="C37" s="8">
        <v>86.10978069999999</v>
      </c>
      <c r="D37" s="8">
        <v>82.54107549999999</v>
      </c>
      <c r="E37" s="8">
        <v>96.57180112714099</v>
      </c>
      <c r="F37" s="8">
        <v>91.10604150444527</v>
      </c>
      <c r="G37" s="8">
        <v>90.85500470999997</v>
      </c>
      <c r="H37" s="8">
        <v>105.76</v>
      </c>
      <c r="I37" s="8">
        <v>74.17872600000001</v>
      </c>
      <c r="J37" s="11">
        <v>94.591036305957</v>
      </c>
      <c r="K37" s="8">
        <v>95.28175200000001</v>
      </c>
      <c r="L37" s="8">
        <v>113.82514999999995</v>
      </c>
      <c r="M37" s="8">
        <v>109.6956672</v>
      </c>
      <c r="N37" s="8">
        <v>113.08844869999997</v>
      </c>
      <c r="O37" s="8"/>
      <c r="P37" s="167">
        <f t="shared" si="7"/>
        <v>0.030929038371352968</v>
      </c>
      <c r="Q37" s="188"/>
      <c r="R37" s="1">
        <f t="shared" si="1"/>
        <v>105.29641084119139</v>
      </c>
      <c r="S37" s="125">
        <f t="shared" si="2"/>
        <v>-1</v>
      </c>
      <c r="T37" s="9">
        <v>90.67472224148158</v>
      </c>
      <c r="U37" s="10">
        <v>35</v>
      </c>
      <c r="V37" s="63"/>
      <c r="W37" s="63"/>
      <c r="X37" s="1">
        <f t="shared" si="3"/>
        <v>92.1333038031914</v>
      </c>
    </row>
    <row r="38" spans="1:24" ht="12.75">
      <c r="A38" s="7">
        <v>36</v>
      </c>
      <c r="B38" s="8">
        <v>99.79910060988108</v>
      </c>
      <c r="C38" s="8">
        <v>89.42973769999999</v>
      </c>
      <c r="D38" s="8">
        <v>83.98499919999999</v>
      </c>
      <c r="E38" s="8">
        <v>94.82882577034728</v>
      </c>
      <c r="F38" s="8">
        <v>91.6662904893687</v>
      </c>
      <c r="G38" s="8">
        <v>92.88077477</v>
      </c>
      <c r="H38" s="8">
        <v>116.10012499999999</v>
      </c>
      <c r="I38" s="8">
        <v>78.34642000000001</v>
      </c>
      <c r="J38" s="11">
        <v>95.2198939151321</v>
      </c>
      <c r="K38" s="8">
        <v>98.874735</v>
      </c>
      <c r="L38" s="8">
        <v>116.45830000000002</v>
      </c>
      <c r="M38" s="8">
        <v>109.37564269999997</v>
      </c>
      <c r="N38" s="8">
        <v>114.16216179999998</v>
      </c>
      <c r="O38" s="8"/>
      <c r="P38" s="167">
        <f t="shared" si="7"/>
        <v>0.04376220319114976</v>
      </c>
      <c r="Q38" s="188"/>
      <c r="R38" s="1">
        <f t="shared" si="1"/>
        <v>106.81814668302641</v>
      </c>
      <c r="S38" s="125">
        <f t="shared" si="2"/>
        <v>-1</v>
      </c>
      <c r="T38" s="9">
        <v>91.33601748244983</v>
      </c>
      <c r="U38" s="10">
        <v>36</v>
      </c>
      <c r="V38" s="63"/>
      <c r="W38" s="63"/>
      <c r="X38" s="1">
        <f t="shared" si="3"/>
        <v>96.28438973702643</v>
      </c>
    </row>
    <row r="39" spans="1:24" ht="12.75">
      <c r="A39" s="7">
        <v>37</v>
      </c>
      <c r="B39" s="8">
        <v>102.1843403813459</v>
      </c>
      <c r="C39" s="8">
        <v>89.0382551</v>
      </c>
      <c r="D39" s="8">
        <v>84.74305999999999</v>
      </c>
      <c r="E39" s="8">
        <v>96.41702638436357</v>
      </c>
      <c r="F39" s="8">
        <v>90.42112944371175</v>
      </c>
      <c r="G39" s="8">
        <v>94.3451845140249</v>
      </c>
      <c r="H39" s="8">
        <v>126.30098300000002</v>
      </c>
      <c r="I39" s="8">
        <v>80.84380499999999</v>
      </c>
      <c r="J39" s="11">
        <v>95.54611600000001</v>
      </c>
      <c r="K39" s="8">
        <v>99.59727699999999</v>
      </c>
      <c r="L39" s="8">
        <v>118.80936000000001</v>
      </c>
      <c r="M39" s="8">
        <v>110.43537380000002</v>
      </c>
      <c r="N39" s="8">
        <v>115.27489739999997</v>
      </c>
      <c r="O39" s="8"/>
      <c r="P39" s="167">
        <f t="shared" si="7"/>
        <v>0.04382222320145712</v>
      </c>
      <c r="Q39" s="188"/>
      <c r="R39" s="1">
        <f t="shared" si="1"/>
        <v>107.93260484</v>
      </c>
      <c r="S39" s="125">
        <f t="shared" si="2"/>
        <v>-1</v>
      </c>
      <c r="T39" s="9">
        <v>92.75412706516585</v>
      </c>
      <c r="U39" s="10">
        <v>37</v>
      </c>
      <c r="V39" s="63"/>
      <c r="W39" s="63"/>
      <c r="X39" s="1">
        <f t="shared" si="3"/>
        <v>99.32667310280496</v>
      </c>
    </row>
    <row r="40" spans="1:24" ht="12.75">
      <c r="A40" s="7">
        <v>38</v>
      </c>
      <c r="B40" s="8">
        <v>102.62811138296863</v>
      </c>
      <c r="C40" s="8">
        <v>86.9495055</v>
      </c>
      <c r="D40" s="8">
        <v>86.50164499999997</v>
      </c>
      <c r="E40" s="8">
        <v>98.13229552744069</v>
      </c>
      <c r="F40" s="8">
        <v>91.9502689034915</v>
      </c>
      <c r="G40" s="8">
        <v>96.31113338947672</v>
      </c>
      <c r="H40" s="8">
        <v>132.49218599999998</v>
      </c>
      <c r="I40" s="8">
        <v>80.113291</v>
      </c>
      <c r="J40" s="11">
        <v>94.37740992794237</v>
      </c>
      <c r="K40" s="8">
        <v>99.45505399999999</v>
      </c>
      <c r="L40" s="8">
        <v>120.55992999999998</v>
      </c>
      <c r="M40" s="8">
        <v>111.6043191</v>
      </c>
      <c r="N40" s="8">
        <v>115.6479104</v>
      </c>
      <c r="O40" s="8"/>
      <c r="P40" s="167">
        <f t="shared" si="7"/>
        <v>0.03623149473612086</v>
      </c>
      <c r="Q40" s="188"/>
      <c r="R40" s="1">
        <f t="shared" si="1"/>
        <v>108.32892468558846</v>
      </c>
      <c r="S40" s="125">
        <f t="shared" si="2"/>
        <v>-1</v>
      </c>
      <c r="T40" s="9">
        <v>93.85265399423297</v>
      </c>
      <c r="U40" s="10">
        <v>38</v>
      </c>
      <c r="V40" s="63"/>
      <c r="W40" s="63"/>
      <c r="X40" s="1">
        <f t="shared" si="3"/>
        <v>100.54981486348382</v>
      </c>
    </row>
    <row r="41" spans="1:24" ht="12.75">
      <c r="A41" s="7">
        <v>39</v>
      </c>
      <c r="B41" s="8">
        <v>101.36456343206251</v>
      </c>
      <c r="C41" s="8">
        <v>84.09773999999999</v>
      </c>
      <c r="D41" s="8">
        <v>80.4249269</v>
      </c>
      <c r="E41" s="8">
        <v>97.51104052345416</v>
      </c>
      <c r="F41" s="8">
        <v>92.75323840680632</v>
      </c>
      <c r="G41" s="8">
        <v>96.65858695484563</v>
      </c>
      <c r="H41" s="8">
        <v>130.51766699999996</v>
      </c>
      <c r="I41" s="8">
        <v>79.47193400000003</v>
      </c>
      <c r="J41" s="11">
        <v>92.38197000000001</v>
      </c>
      <c r="K41" s="8">
        <v>98.81563900000002</v>
      </c>
      <c r="L41" s="8">
        <v>120.644936</v>
      </c>
      <c r="M41" s="8">
        <v>112.09383869999999</v>
      </c>
      <c r="N41" s="8">
        <v>115.9068026</v>
      </c>
      <c r="O41" s="8"/>
      <c r="P41" s="167">
        <f t="shared" si="7"/>
        <v>0.03401582053233776</v>
      </c>
      <c r="Q41" s="188"/>
      <c r="R41" s="1">
        <f t="shared" si="1"/>
        <v>107.96863726000001</v>
      </c>
      <c r="S41" s="125">
        <f t="shared" si="2"/>
        <v>-1</v>
      </c>
      <c r="T41" s="9">
        <v>92.25201425694256</v>
      </c>
      <c r="U41" s="10">
        <v>39</v>
      </c>
      <c r="V41" s="63"/>
      <c r="W41" s="63"/>
      <c r="X41" s="1">
        <f t="shared" si="3"/>
        <v>99.56915939096913</v>
      </c>
    </row>
    <row r="42" spans="1:24" ht="12.75">
      <c r="A42" s="7">
        <v>40</v>
      </c>
      <c r="B42" s="8">
        <v>98.45614957865311</v>
      </c>
      <c r="C42" s="8">
        <v>81.2441229</v>
      </c>
      <c r="D42" s="8">
        <v>80.4136001</v>
      </c>
      <c r="E42" s="8">
        <v>96.54264670798068</v>
      </c>
      <c r="F42" s="8">
        <v>93.24043340241008</v>
      </c>
      <c r="G42" s="8">
        <v>96.88275403147499</v>
      </c>
      <c r="H42" s="8">
        <v>127.87148700000002</v>
      </c>
      <c r="I42" s="8">
        <v>77.954838</v>
      </c>
      <c r="J42" s="11">
        <v>92.40769100000001</v>
      </c>
      <c r="K42" s="8">
        <v>98.93849200000002</v>
      </c>
      <c r="L42" s="8">
        <v>121.34184429999998</v>
      </c>
      <c r="M42" s="8">
        <v>112.5182496</v>
      </c>
      <c r="N42" s="8">
        <v>116.84395509999999</v>
      </c>
      <c r="O42" s="8"/>
      <c r="P42" s="167">
        <f t="shared" si="7"/>
        <v>0.038444479143407984</v>
      </c>
      <c r="Q42" s="188"/>
      <c r="R42" s="1">
        <f t="shared" si="1"/>
        <v>108.41004640000001</v>
      </c>
      <c r="S42" s="125">
        <f t="shared" si="2"/>
        <v>-1</v>
      </c>
      <c r="T42" s="9">
        <v>91.35879618412669</v>
      </c>
      <c r="U42" s="10">
        <v>40</v>
      </c>
      <c r="V42" s="63"/>
      <c r="W42" s="63"/>
      <c r="X42" s="1">
        <f t="shared" si="3"/>
        <v>98.81105240629499</v>
      </c>
    </row>
    <row r="43" spans="1:24" ht="12.75">
      <c r="A43" s="7">
        <v>41</v>
      </c>
      <c r="B43" s="8">
        <v>97.76944332113308</v>
      </c>
      <c r="C43" s="8">
        <v>85.6351769</v>
      </c>
      <c r="D43" s="8">
        <v>82.2175224</v>
      </c>
      <c r="E43" s="8">
        <v>97.2148991323703</v>
      </c>
      <c r="F43" s="8">
        <v>94.16956517975017</v>
      </c>
      <c r="G43" s="8">
        <v>97.71415183160148</v>
      </c>
      <c r="H43" s="8">
        <v>129.634466</v>
      </c>
      <c r="I43" s="8">
        <v>76.976611</v>
      </c>
      <c r="J43" s="11">
        <v>95.22419099999999</v>
      </c>
      <c r="K43" s="8">
        <v>100.46710800000001</v>
      </c>
      <c r="L43" s="8">
        <v>121.5738285</v>
      </c>
      <c r="M43" s="8">
        <v>113.11555169999998</v>
      </c>
      <c r="N43" s="8">
        <v>117.2230295</v>
      </c>
      <c r="O43" s="8"/>
      <c r="P43" s="167">
        <f t="shared" si="7"/>
        <v>0.0363122288515525</v>
      </c>
      <c r="Q43" s="188"/>
      <c r="R43" s="1">
        <f t="shared" si="1"/>
        <v>109.52074173999999</v>
      </c>
      <c r="S43" s="125">
        <f t="shared" si="2"/>
        <v>-1</v>
      </c>
      <c r="T43" s="9">
        <v>92.13484877737369</v>
      </c>
      <c r="U43" s="10">
        <v>41</v>
      </c>
      <c r="V43" s="63"/>
      <c r="W43" s="63"/>
      <c r="X43" s="1">
        <f t="shared" si="3"/>
        <v>100.00330556632028</v>
      </c>
    </row>
    <row r="44" spans="1:24" ht="12.75">
      <c r="A44" s="7">
        <v>42</v>
      </c>
      <c r="B44" s="8">
        <v>97.45403123258797</v>
      </c>
      <c r="C44" s="8">
        <v>84.73943619999999</v>
      </c>
      <c r="D44" s="8">
        <v>85.316555</v>
      </c>
      <c r="E44" s="8">
        <v>98.41673401929705</v>
      </c>
      <c r="F44" s="8">
        <v>95.66980399109353</v>
      </c>
      <c r="G44" s="8">
        <v>101.028629722775</v>
      </c>
      <c r="H44" s="8">
        <v>134.057522</v>
      </c>
      <c r="I44" s="8">
        <v>77.04787500000002</v>
      </c>
      <c r="J44" s="11">
        <v>98.060333</v>
      </c>
      <c r="K44" s="8">
        <v>102.41873900000002</v>
      </c>
      <c r="L44" s="8">
        <v>123.66397109999998</v>
      </c>
      <c r="M44" s="8">
        <v>113.49024319999998</v>
      </c>
      <c r="N44" s="8">
        <v>117.97064750000001</v>
      </c>
      <c r="O44" s="8"/>
      <c r="P44" s="167">
        <f t="shared" si="7"/>
        <v>0.03947832142807517</v>
      </c>
      <c r="Q44" s="188"/>
      <c r="R44" s="1">
        <f t="shared" si="1"/>
        <v>111.12078676000002</v>
      </c>
      <c r="S44" s="125">
        <f t="shared" si="2"/>
        <v>-1</v>
      </c>
      <c r="T44" s="9">
        <v>93.6204526853167</v>
      </c>
      <c r="U44" s="10">
        <v>42</v>
      </c>
      <c r="V44" s="63"/>
      <c r="W44" s="63"/>
      <c r="X44" s="1">
        <f t="shared" si="3"/>
        <v>102.522619744555</v>
      </c>
    </row>
    <row r="45" spans="1:24" ht="12.75">
      <c r="A45" s="7">
        <v>43</v>
      </c>
      <c r="B45" s="8">
        <v>99.22486812727263</v>
      </c>
      <c r="C45" s="8">
        <v>84.1021643</v>
      </c>
      <c r="D45" s="8">
        <v>84.8002831</v>
      </c>
      <c r="E45" s="8">
        <v>102.6485913121817</v>
      </c>
      <c r="F45" s="8">
        <v>97.1700428024369</v>
      </c>
      <c r="G45" s="8">
        <v>103.37398762385213</v>
      </c>
      <c r="H45" s="8">
        <v>137.71932299999997</v>
      </c>
      <c r="I45" s="8">
        <v>77.24183900000001</v>
      </c>
      <c r="J45" s="11">
        <v>97.83112499999999</v>
      </c>
      <c r="K45" s="8">
        <v>105.07108800000002</v>
      </c>
      <c r="L45" s="8">
        <v>125.2724083</v>
      </c>
      <c r="M45" s="8">
        <v>113.37744059999999</v>
      </c>
      <c r="N45" s="8">
        <v>119.10994879999998</v>
      </c>
      <c r="O45" s="8"/>
      <c r="P45" s="167">
        <f t="shared" si="7"/>
        <v>0.05056127717880421</v>
      </c>
      <c r="Q45" s="188"/>
      <c r="R45" s="1">
        <f t="shared" si="1"/>
        <v>112.13240214</v>
      </c>
      <c r="S45" s="125">
        <f t="shared" si="2"/>
        <v>-1</v>
      </c>
      <c r="T45" s="9">
        <v>94.74270211482654</v>
      </c>
      <c r="U45" s="10">
        <v>43</v>
      </c>
      <c r="V45" s="63"/>
      <c r="W45" s="63"/>
      <c r="X45" s="1">
        <f t="shared" si="3"/>
        <v>104.24747252477043</v>
      </c>
    </row>
    <row r="46" spans="1:24" ht="12.75">
      <c r="A46" s="7">
        <v>44</v>
      </c>
      <c r="B46" s="8">
        <v>99.11301080274498</v>
      </c>
      <c r="C46" s="8">
        <v>83.7248745</v>
      </c>
      <c r="D46" s="8">
        <v>82.95516624452135</v>
      </c>
      <c r="E46" s="8">
        <v>102.80123882525493</v>
      </c>
      <c r="F46" s="8">
        <v>99.87650752572544</v>
      </c>
      <c r="G46" s="8">
        <v>103.20773481503149</v>
      </c>
      <c r="H46" s="8">
        <v>139.635769</v>
      </c>
      <c r="I46" s="8">
        <v>77.66739700000001</v>
      </c>
      <c r="J46" s="11">
        <v>95.25063500000002</v>
      </c>
      <c r="K46" s="8">
        <v>106.14215899999999</v>
      </c>
      <c r="L46" s="8">
        <v>126.75894290000001</v>
      </c>
      <c r="M46" s="8">
        <v>114.67878309999998</v>
      </c>
      <c r="N46" s="8">
        <v>123.40010688000002</v>
      </c>
      <c r="O46" s="8"/>
      <c r="P46" s="167">
        <f t="shared" si="7"/>
        <v>0.07605002027615737</v>
      </c>
      <c r="Q46" s="188"/>
      <c r="R46" s="1">
        <f t="shared" si="1"/>
        <v>113.24612537600001</v>
      </c>
      <c r="S46" s="125">
        <f t="shared" si="2"/>
        <v>-1</v>
      </c>
      <c r="T46" s="9">
        <v>93.9365998579107</v>
      </c>
      <c r="U46" s="10">
        <v>44</v>
      </c>
      <c r="V46" s="63"/>
      <c r="W46" s="63"/>
      <c r="X46" s="1">
        <f t="shared" si="3"/>
        <v>104.3807389630063</v>
      </c>
    </row>
    <row r="47" spans="1:24" ht="12.75">
      <c r="A47" s="7">
        <v>45</v>
      </c>
      <c r="B47" s="8">
        <v>101.25679379432242</v>
      </c>
      <c r="C47" s="8">
        <v>81.571562</v>
      </c>
      <c r="D47" s="8">
        <v>83.45008704436948</v>
      </c>
      <c r="E47" s="8">
        <v>103.30386033048423</v>
      </c>
      <c r="F47" s="8">
        <v>100.20671159612438</v>
      </c>
      <c r="G47" s="8">
        <v>103.56193148763286</v>
      </c>
      <c r="H47" s="8">
        <v>140.099488</v>
      </c>
      <c r="I47" s="8">
        <v>77.70460300000002</v>
      </c>
      <c r="J47" s="11">
        <v>93.70278499999999</v>
      </c>
      <c r="K47" s="8">
        <v>107.897867</v>
      </c>
      <c r="L47" s="8">
        <v>128.952781</v>
      </c>
      <c r="M47" s="8">
        <v>114.4079533</v>
      </c>
      <c r="N47" s="8">
        <v>124.80022443122957</v>
      </c>
      <c r="O47" s="8"/>
      <c r="P47" s="167">
        <f t="shared" si="7"/>
        <v>0.09083521583485554</v>
      </c>
      <c r="Q47" s="188"/>
      <c r="R47" s="1">
        <f t="shared" si="1"/>
        <v>113.9523221462459</v>
      </c>
      <c r="S47" s="125">
        <f t="shared" si="2"/>
        <v>-1</v>
      </c>
      <c r="T47" s="9">
        <v>93.85549423849051</v>
      </c>
      <c r="U47" s="10">
        <v>45</v>
      </c>
      <c r="V47" s="63"/>
      <c r="W47" s="63"/>
      <c r="X47" s="1">
        <f t="shared" si="3"/>
        <v>104.59333489752657</v>
      </c>
    </row>
    <row r="48" spans="1:24" ht="12.75">
      <c r="A48" s="7">
        <v>46</v>
      </c>
      <c r="B48" s="8">
        <v>102.6045523848613</v>
      </c>
      <c r="C48" s="8">
        <v>81.81186149999999</v>
      </c>
      <c r="D48" s="8">
        <v>85.61642913959315</v>
      </c>
      <c r="E48" s="8">
        <v>102.87892335611659</v>
      </c>
      <c r="F48" s="8">
        <v>101.430616097765</v>
      </c>
      <c r="G48" s="8">
        <v>104.03486576087427</v>
      </c>
      <c r="H48" s="8">
        <v>138.00963</v>
      </c>
      <c r="I48" s="8">
        <v>77.979261</v>
      </c>
      <c r="J48" s="11">
        <v>93.83991000000003</v>
      </c>
      <c r="K48" s="8">
        <v>109.14194899999998</v>
      </c>
      <c r="L48" s="8">
        <v>130.5938969</v>
      </c>
      <c r="M48" s="8">
        <v>114.4327303</v>
      </c>
      <c r="N48" s="8">
        <v>127.2000506688276</v>
      </c>
      <c r="O48" s="8"/>
      <c r="P48" s="167">
        <f t="shared" si="7"/>
        <v>0.11157052999920958</v>
      </c>
      <c r="Q48" s="188"/>
      <c r="R48" s="1">
        <f t="shared" si="1"/>
        <v>115.04170737376553</v>
      </c>
      <c r="S48" s="125">
        <f t="shared" si="2"/>
        <v>-1</v>
      </c>
      <c r="T48" s="9">
        <v>94.5048161923064</v>
      </c>
      <c r="U48" s="10">
        <v>46</v>
      </c>
      <c r="V48" s="63"/>
      <c r="W48" s="63"/>
      <c r="X48" s="1">
        <f t="shared" si="3"/>
        <v>104.60112315217486</v>
      </c>
    </row>
    <row r="49" spans="1:24" ht="12.75">
      <c r="A49" s="7">
        <v>47</v>
      </c>
      <c r="B49" s="8">
        <v>103.77739618846518</v>
      </c>
      <c r="C49" s="8">
        <v>85.70609010000003</v>
      </c>
      <c r="D49" s="8">
        <v>86.84772181108677</v>
      </c>
      <c r="E49" s="8">
        <v>103.76072555161585</v>
      </c>
      <c r="F49" s="8">
        <v>103.33124200943344</v>
      </c>
      <c r="G49" s="8">
        <v>105.3697240278103</v>
      </c>
      <c r="H49" s="8">
        <v>135.700942</v>
      </c>
      <c r="I49" s="8">
        <v>78.332345</v>
      </c>
      <c r="J49" s="11">
        <v>92.889875</v>
      </c>
      <c r="K49" s="8">
        <v>109.198404</v>
      </c>
      <c r="L49" s="8">
        <v>131.19169810000002</v>
      </c>
      <c r="M49" s="8">
        <v>114.26815029999997</v>
      </c>
      <c r="N49" s="8">
        <v>129.33644310000003</v>
      </c>
      <c r="O49" s="8"/>
      <c r="P49" s="167">
        <f t="shared" si="7"/>
        <v>0.1318678280906771</v>
      </c>
      <c r="Q49" s="188"/>
      <c r="R49" s="1">
        <f t="shared" si="1"/>
        <v>115.3769141</v>
      </c>
      <c r="S49" s="125">
        <f t="shared" si="2"/>
        <v>-1</v>
      </c>
      <c r="T49" s="9">
        <v>96.71265517443301</v>
      </c>
      <c r="U49" s="10">
        <v>47</v>
      </c>
      <c r="V49" s="63"/>
      <c r="W49" s="63"/>
      <c r="X49" s="1">
        <f t="shared" si="3"/>
        <v>104.29825800556208</v>
      </c>
    </row>
    <row r="50" spans="1:24" ht="12.75">
      <c r="A50" s="7">
        <v>48</v>
      </c>
      <c r="B50" s="8">
        <v>106.5293229238196</v>
      </c>
      <c r="C50" s="8">
        <v>88.11794760000001</v>
      </c>
      <c r="D50" s="8">
        <v>91.65000634436949</v>
      </c>
      <c r="E50" s="8">
        <v>104.72344016563217</v>
      </c>
      <c r="F50" s="8">
        <v>103.32734438022936</v>
      </c>
      <c r="G50" s="8">
        <v>106.75510563373402</v>
      </c>
      <c r="H50" s="8">
        <v>131.924886</v>
      </c>
      <c r="I50" s="8">
        <v>79.97551300000002</v>
      </c>
      <c r="J50" s="11">
        <v>94.95730300000001</v>
      </c>
      <c r="K50" s="8">
        <v>108.93707800000004</v>
      </c>
      <c r="L50" s="8">
        <v>131.66550020000003</v>
      </c>
      <c r="M50" s="8">
        <v>115.3437858</v>
      </c>
      <c r="N50" s="8">
        <v>130.0464191827597</v>
      </c>
      <c r="O50" s="8"/>
      <c r="P50" s="167">
        <f t="shared" si="7"/>
        <v>0.12746792799269913</v>
      </c>
      <c r="Q50" s="188"/>
      <c r="R50" s="1">
        <f t="shared" si="1"/>
        <v>116.19001723655194</v>
      </c>
      <c r="S50" s="125">
        <f t="shared" si="2"/>
        <v>-1</v>
      </c>
      <c r="T50" s="9">
        <v>98.8957585775587</v>
      </c>
      <c r="U50" s="10">
        <v>48</v>
      </c>
      <c r="V50" s="63"/>
      <c r="X50" s="1">
        <f t="shared" si="3"/>
        <v>104.50997712674682</v>
      </c>
    </row>
    <row r="51" spans="1:24" ht="12.75">
      <c r="A51" s="7">
        <v>49</v>
      </c>
      <c r="B51" s="8">
        <v>106.68512890031437</v>
      </c>
      <c r="C51" s="8">
        <v>92.9961966</v>
      </c>
      <c r="D51" s="8">
        <v>93.6784161919813</v>
      </c>
      <c r="E51" s="8">
        <v>104.74924959555074</v>
      </c>
      <c r="F51" s="8">
        <v>104.30477632446603</v>
      </c>
      <c r="G51" s="8">
        <v>107.21402748321614</v>
      </c>
      <c r="H51" s="8">
        <v>128.55999400000002</v>
      </c>
      <c r="I51" s="8">
        <v>82.707989</v>
      </c>
      <c r="J51" s="11">
        <v>99.61852300000002</v>
      </c>
      <c r="K51" s="8">
        <v>108.40676800000001</v>
      </c>
      <c r="L51" s="8">
        <v>131.4153214</v>
      </c>
      <c r="M51" s="8">
        <v>116.6445378</v>
      </c>
      <c r="N51" s="8">
        <v>131.3321174604308</v>
      </c>
      <c r="O51" s="8"/>
      <c r="P51" s="167">
        <f t="shared" si="7"/>
        <v>0.12591742345976176</v>
      </c>
      <c r="Q51" s="188"/>
      <c r="R51" s="1">
        <f t="shared" si="1"/>
        <v>117.48345353208617</v>
      </c>
      <c r="S51" s="125">
        <f t="shared" si="2"/>
        <v>-1</v>
      </c>
      <c r="T51" s="9">
        <v>100.95832189918029</v>
      </c>
      <c r="U51" s="10">
        <v>49</v>
      </c>
      <c r="V51" s="63"/>
      <c r="X51" s="1">
        <f t="shared" si="3"/>
        <v>105.30146029664324</v>
      </c>
    </row>
    <row r="52" spans="1:24" ht="12.75">
      <c r="A52" s="7">
        <v>50</v>
      </c>
      <c r="B52" s="8">
        <v>108.64835766736417</v>
      </c>
      <c r="C52" s="8">
        <v>92.6969007</v>
      </c>
      <c r="D52" s="8">
        <v>93.96976109675768</v>
      </c>
      <c r="E52" s="8">
        <v>104.93601612315314</v>
      </c>
      <c r="F52" s="8">
        <v>106.72764783348924</v>
      </c>
      <c r="G52" s="8">
        <v>107.19581534672868</v>
      </c>
      <c r="H52" s="8">
        <v>133.749413</v>
      </c>
      <c r="I52" s="8">
        <v>85.104656</v>
      </c>
      <c r="J52" s="11">
        <v>99.929446</v>
      </c>
      <c r="K52" s="8">
        <v>108.56735800000003</v>
      </c>
      <c r="L52" s="8">
        <v>131.4234768</v>
      </c>
      <c r="M52" s="8">
        <v>118.37427360000001</v>
      </c>
      <c r="N52" s="8">
        <v>133.11357450293875</v>
      </c>
      <c r="O52" s="8"/>
      <c r="P52" s="167">
        <f t="shared" si="7"/>
        <v>0.12451439366584416</v>
      </c>
      <c r="Q52" s="188"/>
      <c r="R52" s="1">
        <f t="shared" si="1"/>
        <v>118.28162578058775</v>
      </c>
      <c r="S52" s="125">
        <f t="shared" si="2"/>
        <v>-1</v>
      </c>
      <c r="T52" s="9">
        <v>102.76615095692968</v>
      </c>
      <c r="U52" s="10">
        <v>50</v>
      </c>
      <c r="V52" s="63"/>
      <c r="X52" s="1">
        <f t="shared" si="3"/>
        <v>106.90933766934575</v>
      </c>
    </row>
    <row r="53" spans="1:24" ht="12.75">
      <c r="A53" s="7">
        <v>51</v>
      </c>
      <c r="B53" s="8">
        <v>110.88905809016087</v>
      </c>
      <c r="C53" s="8">
        <v>91.4113314</v>
      </c>
      <c r="D53" s="8">
        <v>92.6615656064623</v>
      </c>
      <c r="E53" s="8">
        <v>104.20951806578297</v>
      </c>
      <c r="F53" s="8">
        <v>108.52672131693721</v>
      </c>
      <c r="G53" s="8">
        <v>107.75317373533527</v>
      </c>
      <c r="H53" s="8">
        <v>139.15493600000002</v>
      </c>
      <c r="I53" s="8">
        <v>86.143075</v>
      </c>
      <c r="J53" s="11">
        <v>97.06107900000003</v>
      </c>
      <c r="K53" s="8">
        <v>107.93459900000002</v>
      </c>
      <c r="L53" s="8">
        <v>131.0867193</v>
      </c>
      <c r="M53" s="8">
        <v>119.31765409999998</v>
      </c>
      <c r="N53" s="8">
        <v>134.4032688821845</v>
      </c>
      <c r="O53" s="8"/>
      <c r="P53" s="167">
        <f t="shared" si="7"/>
        <v>0.12643237830959442</v>
      </c>
      <c r="Q53" s="188"/>
      <c r="R53" s="1">
        <f t="shared" si="1"/>
        <v>117.9606640564369</v>
      </c>
      <c r="S53" s="125">
        <f t="shared" si="2"/>
        <v>-1</v>
      </c>
      <c r="T53" s="9">
        <v>102.9480268357374</v>
      </c>
      <c r="U53" s="10">
        <v>51</v>
      </c>
      <c r="V53" s="63"/>
      <c r="X53" s="1">
        <f t="shared" si="3"/>
        <v>107.60937254706707</v>
      </c>
    </row>
    <row r="54" spans="1:24" ht="12.75">
      <c r="A54" s="7">
        <v>52</v>
      </c>
      <c r="B54" s="8">
        <v>107.09152106810465</v>
      </c>
      <c r="C54" s="8">
        <v>88.7208025</v>
      </c>
      <c r="D54" s="8">
        <v>91.4768317540741</v>
      </c>
      <c r="E54" s="8">
        <v>102.71786631950857</v>
      </c>
      <c r="F54" s="8">
        <v>109.07191574868385</v>
      </c>
      <c r="G54" s="8">
        <v>106.93967820974274</v>
      </c>
      <c r="H54" s="8">
        <v>138.20197100000001</v>
      </c>
      <c r="I54" s="8">
        <v>84.624223</v>
      </c>
      <c r="J54" s="11">
        <v>94.41056200000003</v>
      </c>
      <c r="K54" s="8">
        <v>107.09080000000002</v>
      </c>
      <c r="L54" s="8">
        <v>130.6272679</v>
      </c>
      <c r="M54" s="8">
        <v>119.1705783</v>
      </c>
      <c r="N54" s="8">
        <v>134.46618036394852</v>
      </c>
      <c r="O54" s="8"/>
      <c r="P54" s="167">
        <f t="shared" si="7"/>
        <v>0.12835048954317707</v>
      </c>
      <c r="Q54" s="188"/>
      <c r="R54" s="1">
        <f t="shared" si="1"/>
        <v>117.15307771278972</v>
      </c>
      <c r="S54" s="125">
        <f t="shared" si="2"/>
        <v>-1</v>
      </c>
      <c r="T54" s="9">
        <v>100.81794426913372</v>
      </c>
      <c r="U54" s="10">
        <v>52</v>
      </c>
      <c r="X54" s="1">
        <f t="shared" si="3"/>
        <v>106.25344684194856</v>
      </c>
    </row>
    <row r="55" spans="1:21" ht="12.75">
      <c r="A55" s="7">
        <v>53</v>
      </c>
      <c r="B55" s="8"/>
      <c r="C55" s="8">
        <v>86.56822060321933</v>
      </c>
      <c r="D55" s="8"/>
      <c r="E55" s="8"/>
      <c r="F55" s="8"/>
      <c r="G55" s="8"/>
      <c r="H55" s="8"/>
      <c r="I55" s="8">
        <v>82.72844585541506</v>
      </c>
      <c r="J55" s="11"/>
      <c r="K55" s="8"/>
      <c r="M55" s="8"/>
      <c r="N55" s="8">
        <v>132.96545282386143</v>
      </c>
      <c r="O55" s="8"/>
      <c r="P55" s="8"/>
      <c r="Q55" s="8"/>
      <c r="R55" s="1"/>
      <c r="S55" s="1"/>
      <c r="T55" s="9"/>
      <c r="U55" s="10">
        <v>53</v>
      </c>
    </row>
    <row r="57" spans="18:25" ht="12.75">
      <c r="R57" s="111">
        <f>AVERAGE(R3:R54)</f>
        <v>104.24001407170638</v>
      </c>
      <c r="S57" s="111"/>
      <c r="X57" s="111">
        <f>AVERAGE(X3:X54)</f>
        <v>94.62963564915187</v>
      </c>
      <c r="Y57" s="15">
        <f>+R57-X57</f>
        <v>9.610378422554518</v>
      </c>
    </row>
    <row r="66" spans="13:14" ht="12.75">
      <c r="M66" t="s">
        <v>149</v>
      </c>
      <c r="N66" t="s">
        <v>150</v>
      </c>
    </row>
    <row r="68" spans="13:17" ht="12.75">
      <c r="M68" s="15">
        <v>116.9469</v>
      </c>
      <c r="N68" s="15">
        <v>117.5964</v>
      </c>
      <c r="O68" s="15"/>
      <c r="P68" s="15">
        <f>+N68-M68</f>
        <v>0.6495000000000033</v>
      </c>
      <c r="Q68" s="15"/>
    </row>
    <row r="69" spans="13:17" ht="12.75">
      <c r="M69" s="15">
        <v>115.5073</v>
      </c>
      <c r="N69" s="15">
        <v>116.1661</v>
      </c>
      <c r="O69" s="15"/>
      <c r="P69" s="15">
        <f aca="true" t="shared" si="8" ref="P69:P89">+N69-M69</f>
        <v>0.6587999999999994</v>
      </c>
      <c r="Q69" s="15"/>
    </row>
    <row r="70" spans="13:17" ht="12.75">
      <c r="M70" s="15">
        <v>111.86970000000001</v>
      </c>
      <c r="N70" s="15">
        <v>112.47510000000001</v>
      </c>
      <c r="O70" s="15"/>
      <c r="P70" s="15">
        <f t="shared" si="8"/>
        <v>0.605400000000003</v>
      </c>
      <c r="Q70" s="15"/>
    </row>
    <row r="71" spans="13:17" ht="12.75">
      <c r="M71" s="15">
        <v>109.27940000000001</v>
      </c>
      <c r="N71" s="15">
        <v>109.91390000000001</v>
      </c>
      <c r="O71" s="15"/>
      <c r="P71" s="15">
        <f t="shared" si="8"/>
        <v>0.6345000000000027</v>
      </c>
      <c r="Q71" s="15"/>
    </row>
    <row r="72" spans="13:17" ht="12.75">
      <c r="M72" s="15">
        <v>109.5092</v>
      </c>
      <c r="N72" s="15">
        <v>110.1465</v>
      </c>
      <c r="O72" s="15"/>
      <c r="P72" s="15">
        <f t="shared" si="8"/>
        <v>0.6372999999999962</v>
      </c>
      <c r="Q72" s="15"/>
    </row>
    <row r="73" spans="13:17" ht="12.75">
      <c r="M73" s="15">
        <v>109.9932</v>
      </c>
      <c r="N73" s="15">
        <v>110.5599</v>
      </c>
      <c r="O73" s="15"/>
      <c r="P73" s="15">
        <f t="shared" si="8"/>
        <v>0.5666999999999973</v>
      </c>
      <c r="Q73" s="15"/>
    </row>
    <row r="74" spans="13:17" ht="12.75">
      <c r="M74" s="15">
        <v>112.3198</v>
      </c>
      <c r="N74" s="15">
        <v>112.854</v>
      </c>
      <c r="O74" s="15"/>
      <c r="P74" s="15">
        <f t="shared" si="8"/>
        <v>0.5341999999999985</v>
      </c>
      <c r="Q74" s="15"/>
    </row>
    <row r="75" spans="13:17" ht="12.75">
      <c r="M75" s="15">
        <v>113.43230000000001</v>
      </c>
      <c r="N75" s="15">
        <v>113.95570000000001</v>
      </c>
      <c r="O75" s="15"/>
      <c r="P75" s="15">
        <f t="shared" si="8"/>
        <v>0.5233999999999952</v>
      </c>
      <c r="Q75" s="15"/>
    </row>
    <row r="76" spans="13:17" ht="12.75">
      <c r="M76" s="15">
        <v>115.0723879</v>
      </c>
      <c r="N76" s="15">
        <v>115.56200000000001</v>
      </c>
      <c r="O76" s="15"/>
      <c r="P76" s="15">
        <f t="shared" si="8"/>
        <v>0.4896121000000164</v>
      </c>
      <c r="Q76" s="15"/>
    </row>
    <row r="77" spans="13:17" ht="12.75">
      <c r="M77" s="15">
        <v>117.41330569999998</v>
      </c>
      <c r="N77" s="15">
        <v>117.8755</v>
      </c>
      <c r="O77" s="15"/>
      <c r="P77" s="15">
        <f t="shared" si="8"/>
        <v>0.4621943000000215</v>
      </c>
      <c r="Q77" s="15"/>
    </row>
    <row r="78" spans="13:17" ht="12.75">
      <c r="M78" s="15">
        <v>120.0993679</v>
      </c>
      <c r="N78" s="15">
        <v>120.5258</v>
      </c>
      <c r="O78" s="15"/>
      <c r="P78" s="15">
        <f t="shared" si="8"/>
        <v>0.42643209999999954</v>
      </c>
      <c r="Q78" s="15"/>
    </row>
    <row r="79" spans="13:17" ht="12.75">
      <c r="M79" s="15">
        <v>122.45784070000003</v>
      </c>
      <c r="N79" s="15">
        <v>122.8418</v>
      </c>
      <c r="O79" s="15"/>
      <c r="P79" s="15">
        <f t="shared" si="8"/>
        <v>0.38395929999997236</v>
      </c>
      <c r="Q79" s="15"/>
    </row>
    <row r="80" spans="13:17" ht="12.75">
      <c r="M80" s="15">
        <v>122.91829669999998</v>
      </c>
      <c r="N80" s="15">
        <v>123.29560000000001</v>
      </c>
      <c r="O80" s="15"/>
      <c r="P80" s="15">
        <f t="shared" si="8"/>
        <v>0.37730330000002255</v>
      </c>
      <c r="Q80" s="15"/>
    </row>
    <row r="81" spans="13:17" ht="12.75">
      <c r="M81" s="15">
        <v>125.01171839999998</v>
      </c>
      <c r="N81" s="15">
        <v>125.3724</v>
      </c>
      <c r="O81" s="15"/>
      <c r="P81" s="15">
        <f t="shared" si="8"/>
        <v>0.3606816000000208</v>
      </c>
      <c r="Q81" s="15"/>
    </row>
    <row r="82" spans="13:17" ht="12.75">
      <c r="M82" s="15">
        <v>124.0528951</v>
      </c>
      <c r="N82" s="15">
        <v>124.43860000000001</v>
      </c>
      <c r="O82" s="15"/>
      <c r="P82" s="15">
        <f t="shared" si="8"/>
        <v>0.38570490000000746</v>
      </c>
      <c r="Q82" s="15"/>
    </row>
    <row r="83" spans="13:17" ht="12.75">
      <c r="M83" s="15">
        <v>120.28497129999998</v>
      </c>
      <c r="N83" s="15">
        <v>120.7155</v>
      </c>
      <c r="O83" s="15"/>
      <c r="P83" s="15">
        <f t="shared" si="8"/>
        <v>0.43052870000002486</v>
      </c>
      <c r="Q83" s="15"/>
    </row>
    <row r="84" spans="13:17" ht="12.75">
      <c r="M84" s="15">
        <v>117.55987139999999</v>
      </c>
      <c r="N84" s="15">
        <v>118.02600000000001</v>
      </c>
      <c r="O84" s="15"/>
      <c r="P84" s="15">
        <f t="shared" si="8"/>
        <v>0.4661286000000189</v>
      </c>
      <c r="Q84" s="15"/>
    </row>
    <row r="85" spans="13:17" ht="12.75">
      <c r="M85" s="15">
        <v>116.30832100000005</v>
      </c>
      <c r="N85" s="15">
        <v>116.7728</v>
      </c>
      <c r="O85" s="15"/>
      <c r="P85" s="15">
        <f t="shared" si="8"/>
        <v>0.46447899999995457</v>
      </c>
      <c r="Q85" s="15"/>
    </row>
    <row r="86" spans="13:17" ht="12.75">
      <c r="M86" s="15">
        <v>114.08446809999998</v>
      </c>
      <c r="N86" s="15">
        <v>114.59880000000001</v>
      </c>
      <c r="O86" s="15"/>
      <c r="P86" s="15">
        <f t="shared" si="8"/>
        <v>0.5143319000000304</v>
      </c>
      <c r="Q86" s="15"/>
    </row>
    <row r="87" spans="13:17" ht="12.75">
      <c r="M87" s="15">
        <v>113.66235439999998</v>
      </c>
      <c r="N87" s="15">
        <v>114.16860000000001</v>
      </c>
      <c r="O87" s="15"/>
      <c r="P87" s="15">
        <f t="shared" si="8"/>
        <v>0.5062456000000282</v>
      </c>
      <c r="Q87" s="15"/>
    </row>
    <row r="88" spans="13:17" ht="12.75">
      <c r="M88" s="15">
        <v>112.7631283</v>
      </c>
      <c r="N88" s="15">
        <v>113.15870000000001</v>
      </c>
      <c r="O88" s="15"/>
      <c r="P88" s="15">
        <f t="shared" si="8"/>
        <v>0.39557170000000497</v>
      </c>
      <c r="Q88" s="15"/>
    </row>
    <row r="89" spans="13:17" ht="12.75">
      <c r="M89" s="15">
        <v>111.97350509999998</v>
      </c>
      <c r="N89" s="15">
        <v>112.4277</v>
      </c>
      <c r="O89" s="15"/>
      <c r="P89" s="15">
        <f t="shared" si="8"/>
        <v>0.4541949000000187</v>
      </c>
      <c r="Q89" s="15"/>
    </row>
    <row r="90" ht="12.75">
      <c r="M90" s="15">
        <v>110.88212447294849</v>
      </c>
    </row>
    <row r="91" ht="12.75">
      <c r="M91" s="15">
        <v>109.95545337960608</v>
      </c>
    </row>
    <row r="92" ht="12.75">
      <c r="M92" s="15">
        <v>109.94051061177215</v>
      </c>
    </row>
    <row r="93" ht="12.75">
      <c r="M93" s="15">
        <v>109.88844432965297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workbookViewId="0" topLeftCell="A1">
      <selection activeCell="W14" sqref="W14"/>
    </sheetView>
  </sheetViews>
  <sheetFormatPr defaultColWidth="9.140625" defaultRowHeight="12.75"/>
  <cols>
    <col min="18" max="18" width="11.421875" style="0" customWidth="1"/>
    <col min="24" max="24" width="7.7109375" style="0" customWidth="1"/>
  </cols>
  <sheetData>
    <row r="1" spans="1:20" ht="18">
      <c r="A1" s="209" t="s">
        <v>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122"/>
      <c r="T1" s="3"/>
    </row>
    <row r="2" spans="1:23" ht="12.75">
      <c r="A2" s="3" t="s">
        <v>3</v>
      </c>
      <c r="B2" s="4">
        <v>1997</v>
      </c>
      <c r="C2" s="4">
        <v>1998</v>
      </c>
      <c r="D2" s="4">
        <v>1999</v>
      </c>
      <c r="E2" s="4">
        <v>2000</v>
      </c>
      <c r="F2" s="4">
        <v>2001</v>
      </c>
      <c r="G2" s="4">
        <v>2002</v>
      </c>
      <c r="H2" s="4">
        <v>2003</v>
      </c>
      <c r="I2" s="4">
        <v>2004</v>
      </c>
      <c r="J2" s="5">
        <v>2005</v>
      </c>
      <c r="K2" s="5">
        <v>2006</v>
      </c>
      <c r="L2" s="5">
        <v>2007</v>
      </c>
      <c r="M2" s="5">
        <v>2008</v>
      </c>
      <c r="N2" s="5">
        <v>2009</v>
      </c>
      <c r="O2" s="5">
        <v>2010</v>
      </c>
      <c r="P2" s="54" t="s">
        <v>39</v>
      </c>
      <c r="Q2" s="2" t="s">
        <v>155</v>
      </c>
      <c r="R2" s="124" t="s">
        <v>156</v>
      </c>
      <c r="S2" s="6" t="s">
        <v>1</v>
      </c>
      <c r="T2" s="3"/>
      <c r="V2" s="53"/>
      <c r="W2" s="2" t="s">
        <v>2</v>
      </c>
    </row>
    <row r="3" spans="1:24" ht="12.75">
      <c r="A3" s="10">
        <v>1</v>
      </c>
      <c r="B3" s="8">
        <v>144.29</v>
      </c>
      <c r="C3" s="8">
        <v>140</v>
      </c>
      <c r="D3" s="8">
        <v>133.97073823729158</v>
      </c>
      <c r="E3" s="8">
        <v>129.75713474022265</v>
      </c>
      <c r="F3" s="8">
        <v>157.36675393634957</v>
      </c>
      <c r="G3" s="8">
        <v>134.49387982466078</v>
      </c>
      <c r="H3" s="8">
        <v>131.13</v>
      </c>
      <c r="I3" s="8">
        <v>141.31893003603824</v>
      </c>
      <c r="J3" s="8">
        <v>145.65301499999998</v>
      </c>
      <c r="K3" s="8">
        <v>141.87</v>
      </c>
      <c r="L3" s="8">
        <v>160.3011</v>
      </c>
      <c r="M3" s="8">
        <v>183.4441407</v>
      </c>
      <c r="N3" s="8">
        <v>176.55808450000004</v>
      </c>
      <c r="O3" s="8">
        <v>158.70580389999998</v>
      </c>
      <c r="P3" s="104">
        <f aca="true" t="shared" si="0" ref="P3:P25">+(O3/N3)-1</f>
        <v>-0.10111279044829047</v>
      </c>
      <c r="Q3" s="2">
        <f>AVERAGE(J3:N3)</f>
        <v>161.56526804000003</v>
      </c>
      <c r="R3" s="123">
        <f>(+O3/Q3)-1</f>
        <v>-0.017698507697162413</v>
      </c>
      <c r="S3" s="12">
        <v>134.29631216291904</v>
      </c>
      <c r="T3" s="10">
        <v>1</v>
      </c>
      <c r="U3" s="63"/>
      <c r="V3" s="119"/>
      <c r="W3" s="2">
        <f>AVERAGE(G3:K3)</f>
        <v>138.8931649721398</v>
      </c>
      <c r="X3" s="110">
        <f>+Q3-W3</f>
        <v>22.672103067860235</v>
      </c>
    </row>
    <row r="4" spans="1:24" ht="12.75">
      <c r="A4" s="10">
        <v>2</v>
      </c>
      <c r="B4" s="8">
        <v>147.62</v>
      </c>
      <c r="C4" s="8">
        <v>143.31705121030893</v>
      </c>
      <c r="D4" s="8">
        <v>133.23128464305412</v>
      </c>
      <c r="E4" s="8">
        <v>134.21858849466594</v>
      </c>
      <c r="F4" s="8">
        <v>157.49852748077544</v>
      </c>
      <c r="G4" s="8">
        <v>137.5734827721775</v>
      </c>
      <c r="H4" s="8">
        <v>129.09</v>
      </c>
      <c r="I4" s="8">
        <v>140.33564061140794</v>
      </c>
      <c r="J4" s="8">
        <v>145.398932</v>
      </c>
      <c r="K4" s="8">
        <v>142.27116679460468</v>
      </c>
      <c r="L4" s="8">
        <v>161.55832</v>
      </c>
      <c r="M4" s="8">
        <v>181.12120150000007</v>
      </c>
      <c r="N4" s="8">
        <v>179.41906550000004</v>
      </c>
      <c r="O4" s="8">
        <v>159.6758712</v>
      </c>
      <c r="P4" s="104">
        <f t="shared" si="0"/>
        <v>-0.11003955596903969</v>
      </c>
      <c r="Q4" s="2">
        <f aca="true" t="shared" si="1" ref="Q4:Q54">AVERAGE(J4:N4)</f>
        <v>161.95373715892097</v>
      </c>
      <c r="R4" s="123">
        <f aca="true" t="shared" si="2" ref="R4:R54">(+O4/Q4)-1</f>
        <v>-0.014064917543000433</v>
      </c>
      <c r="S4" s="12">
        <v>135.23782072467148</v>
      </c>
      <c r="T4" s="10">
        <v>2</v>
      </c>
      <c r="U4" s="63"/>
      <c r="V4" s="119"/>
      <c r="W4" s="2">
        <f aca="true" t="shared" si="3" ref="W4:W54">AVERAGE(G4:K4)</f>
        <v>138.93384443563804</v>
      </c>
      <c r="X4" s="110">
        <f aca="true" t="shared" si="4" ref="X4:X54">+Q4-W4</f>
        <v>23.019892723282936</v>
      </c>
    </row>
    <row r="5" spans="1:24" ht="12.75">
      <c r="A5" s="10">
        <v>3</v>
      </c>
      <c r="B5" s="8">
        <v>146.34</v>
      </c>
      <c r="C5" s="8">
        <v>141.49825610316523</v>
      </c>
      <c r="D5" s="8">
        <v>139.63725635153415</v>
      </c>
      <c r="E5" s="8">
        <v>137.76619293720367</v>
      </c>
      <c r="F5" s="8">
        <v>154.54004973394038</v>
      </c>
      <c r="G5" s="8">
        <v>134.62271193562944</v>
      </c>
      <c r="H5" s="8">
        <v>131.35</v>
      </c>
      <c r="I5" s="8">
        <v>143.34166148875357</v>
      </c>
      <c r="J5" s="8">
        <v>144.207821</v>
      </c>
      <c r="K5" s="8">
        <v>137.68170899999998</v>
      </c>
      <c r="L5" s="8">
        <v>160.69293</v>
      </c>
      <c r="M5" s="8">
        <v>177.25307540000003</v>
      </c>
      <c r="N5" s="8">
        <v>178.219556</v>
      </c>
      <c r="O5" s="8">
        <v>158.1625381</v>
      </c>
      <c r="P5" s="104">
        <f t="shared" si="0"/>
        <v>-0.11254106086988569</v>
      </c>
      <c r="Q5" s="2">
        <f t="shared" si="1"/>
        <v>159.61101828</v>
      </c>
      <c r="R5" s="123">
        <f t="shared" si="2"/>
        <v>-0.009075063837127861</v>
      </c>
      <c r="S5" s="12">
        <v>136.0669508986505</v>
      </c>
      <c r="T5" s="10">
        <v>3</v>
      </c>
      <c r="U5" s="63"/>
      <c r="V5" s="193"/>
      <c r="W5" s="2">
        <f t="shared" si="3"/>
        <v>138.2407806848766</v>
      </c>
      <c r="X5" s="110">
        <f t="shared" si="4"/>
        <v>21.3702375951234</v>
      </c>
    </row>
    <row r="6" spans="1:24" ht="12.75">
      <c r="A6" s="10">
        <v>4</v>
      </c>
      <c r="B6" s="8">
        <v>147.41</v>
      </c>
      <c r="C6" s="8">
        <v>142.4575326291335</v>
      </c>
      <c r="D6" s="8">
        <v>140.5008612218218</v>
      </c>
      <c r="E6" s="8">
        <v>138.4061713173501</v>
      </c>
      <c r="F6" s="8">
        <v>157.1305105525364</v>
      </c>
      <c r="G6" s="8">
        <v>132.9052669353001</v>
      </c>
      <c r="H6" s="8">
        <v>133.01</v>
      </c>
      <c r="I6" s="8">
        <v>142.94297377904806</v>
      </c>
      <c r="J6" s="8">
        <v>146.59756199999998</v>
      </c>
      <c r="K6" s="8">
        <v>135.36469899999997</v>
      </c>
      <c r="L6" s="8">
        <v>160.19811</v>
      </c>
      <c r="M6" s="8">
        <v>174.98749910000004</v>
      </c>
      <c r="N6" s="8">
        <v>172.90441589999998</v>
      </c>
      <c r="O6" s="8">
        <v>158.27343219999997</v>
      </c>
      <c r="P6" s="104">
        <f t="shared" si="0"/>
        <v>-0.08461891284755785</v>
      </c>
      <c r="Q6" s="2">
        <f t="shared" si="1"/>
        <v>158.0104572</v>
      </c>
      <c r="R6" s="123">
        <f t="shared" si="2"/>
        <v>0.001664288583553164</v>
      </c>
      <c r="S6" s="12">
        <v>137.20409419471756</v>
      </c>
      <c r="T6" s="10">
        <v>4</v>
      </c>
      <c r="U6" s="63"/>
      <c r="V6" s="193"/>
      <c r="W6" s="2">
        <f t="shared" si="3"/>
        <v>138.16410034286963</v>
      </c>
      <c r="X6" s="110">
        <f t="shared" si="4"/>
        <v>19.84635685713036</v>
      </c>
    </row>
    <row r="7" spans="1:24" ht="12.75">
      <c r="A7" s="10">
        <v>5</v>
      </c>
      <c r="B7" s="8">
        <v>142.99</v>
      </c>
      <c r="C7" s="8">
        <v>138.2997884204269</v>
      </c>
      <c r="D7" s="8">
        <v>138.04687543772775</v>
      </c>
      <c r="E7" s="8">
        <v>137.24496317343454</v>
      </c>
      <c r="F7" s="8">
        <v>159.25981617227922</v>
      </c>
      <c r="G7" s="8">
        <v>133.5213855464231</v>
      </c>
      <c r="H7" s="8">
        <v>132.08</v>
      </c>
      <c r="I7" s="8">
        <v>141.7881657760656</v>
      </c>
      <c r="J7" s="8">
        <v>147.60403482437707</v>
      </c>
      <c r="K7" s="8">
        <v>136.6021835284699</v>
      </c>
      <c r="L7" s="8">
        <v>160.08623</v>
      </c>
      <c r="M7" s="8">
        <v>174.63978749999998</v>
      </c>
      <c r="N7" s="8">
        <v>173.0793471</v>
      </c>
      <c r="O7" s="8">
        <v>156.68636130000002</v>
      </c>
      <c r="P7" s="104">
        <f t="shared" si="0"/>
        <v>-0.09471370255706257</v>
      </c>
      <c r="Q7" s="2">
        <f t="shared" si="1"/>
        <v>158.4023165905694</v>
      </c>
      <c r="R7" s="123">
        <f t="shared" si="2"/>
        <v>-0.010832892646416958</v>
      </c>
      <c r="S7" s="12">
        <v>136.6244378385982</v>
      </c>
      <c r="T7" s="10">
        <v>5</v>
      </c>
      <c r="U7" s="63"/>
      <c r="V7" s="193"/>
      <c r="W7" s="2">
        <f t="shared" si="3"/>
        <v>138.31915393506716</v>
      </c>
      <c r="X7" s="110">
        <f t="shared" si="4"/>
        <v>20.083162655502235</v>
      </c>
    </row>
    <row r="8" spans="1:24" ht="12.75">
      <c r="A8" s="10">
        <v>6</v>
      </c>
      <c r="B8" s="8">
        <v>141.49</v>
      </c>
      <c r="C8" s="8">
        <v>137.73590749554083</v>
      </c>
      <c r="D8" s="8">
        <v>136.56526187713234</v>
      </c>
      <c r="E8" s="8">
        <v>137.5511027667833</v>
      </c>
      <c r="F8" s="8">
        <v>165.43404204396595</v>
      </c>
      <c r="G8" s="8">
        <v>128.16914144054084</v>
      </c>
      <c r="H8" s="8">
        <v>130.14</v>
      </c>
      <c r="I8" s="8">
        <v>140.4856977755685</v>
      </c>
      <c r="J8" s="8">
        <v>148.175653</v>
      </c>
      <c r="K8" s="8">
        <v>139.964419</v>
      </c>
      <c r="L8" s="8">
        <v>161.81466</v>
      </c>
      <c r="M8" s="8">
        <v>173.80764469999997</v>
      </c>
      <c r="N8" s="8">
        <v>172.54978799999998</v>
      </c>
      <c r="O8" s="8">
        <v>155.53585940000002</v>
      </c>
      <c r="P8" s="104">
        <f t="shared" si="0"/>
        <v>-0.0986030107437742</v>
      </c>
      <c r="Q8" s="2">
        <f t="shared" si="1"/>
        <v>159.26243294</v>
      </c>
      <c r="R8" s="123">
        <f t="shared" si="2"/>
        <v>-0.0233989489624582</v>
      </c>
      <c r="S8" s="12">
        <v>136.17104535657606</v>
      </c>
      <c r="T8" s="10">
        <v>6</v>
      </c>
      <c r="U8" s="63"/>
      <c r="V8" s="193"/>
      <c r="W8" s="2">
        <f t="shared" si="3"/>
        <v>137.38698224322187</v>
      </c>
      <c r="X8" s="110">
        <f t="shared" si="4"/>
        <v>21.87545069677813</v>
      </c>
    </row>
    <row r="9" spans="1:24" ht="12.75">
      <c r="A9" s="10">
        <v>7</v>
      </c>
      <c r="B9" s="8">
        <v>142.59</v>
      </c>
      <c r="C9" s="8">
        <v>139.37623631556508</v>
      </c>
      <c r="D9" s="8">
        <v>133.66654271909056</v>
      </c>
      <c r="E9" s="8">
        <v>136.98154046944984</v>
      </c>
      <c r="F9" s="8">
        <v>168.57933526481395</v>
      </c>
      <c r="G9" s="8">
        <v>130.18579665160695</v>
      </c>
      <c r="H9" s="8">
        <v>128.35</v>
      </c>
      <c r="I9" s="8">
        <v>136.48476947930905</v>
      </c>
      <c r="J9" s="8">
        <v>147.91641299999998</v>
      </c>
      <c r="K9" s="8">
        <v>141.460244</v>
      </c>
      <c r="L9" s="8">
        <v>162.37963</v>
      </c>
      <c r="M9" s="8">
        <v>175.33726550000003</v>
      </c>
      <c r="N9" s="8">
        <v>172.9638467999999</v>
      </c>
      <c r="O9" s="8">
        <v>155.61712429999997</v>
      </c>
      <c r="P9" s="104">
        <f t="shared" si="0"/>
        <v>-0.10029103087686386</v>
      </c>
      <c r="Q9" s="2">
        <f t="shared" si="1"/>
        <v>160.01147985999998</v>
      </c>
      <c r="R9" s="123">
        <f t="shared" si="2"/>
        <v>-0.02746275182158675</v>
      </c>
      <c r="S9" s="12">
        <v>135.43055325068426</v>
      </c>
      <c r="T9" s="10">
        <v>7</v>
      </c>
      <c r="U9" s="63"/>
      <c r="V9" s="193"/>
      <c r="W9" s="2">
        <f t="shared" si="3"/>
        <v>136.8794446261832</v>
      </c>
      <c r="X9" s="110">
        <f t="shared" si="4"/>
        <v>23.132035233816794</v>
      </c>
    </row>
    <row r="10" spans="1:24" ht="12.75">
      <c r="A10" s="10">
        <v>8</v>
      </c>
      <c r="B10" s="8">
        <v>143.64</v>
      </c>
      <c r="C10" s="8">
        <v>140.2694970656685</v>
      </c>
      <c r="D10" s="8">
        <v>133.72795074923204</v>
      </c>
      <c r="E10" s="8">
        <v>139.2454781838226</v>
      </c>
      <c r="F10" s="8">
        <v>169.1383190220131</v>
      </c>
      <c r="G10" s="8">
        <v>134.85208821840743</v>
      </c>
      <c r="H10" s="8">
        <v>127.91</v>
      </c>
      <c r="I10" s="8">
        <v>139.28</v>
      </c>
      <c r="J10" s="8">
        <v>150.7493307436182</v>
      </c>
      <c r="K10" s="8">
        <v>136.84311974896244</v>
      </c>
      <c r="L10" s="8">
        <v>162.3425</v>
      </c>
      <c r="M10" s="8">
        <v>177.72239330000005</v>
      </c>
      <c r="N10" s="8">
        <v>173.5637141</v>
      </c>
      <c r="O10" s="8">
        <v>157.08945579999997</v>
      </c>
      <c r="P10" s="104">
        <f t="shared" si="0"/>
        <v>-0.09491764096790567</v>
      </c>
      <c r="Q10" s="2">
        <f t="shared" si="1"/>
        <v>160.24421157851611</v>
      </c>
      <c r="R10" s="123">
        <f t="shared" si="2"/>
        <v>-0.019687174640753757</v>
      </c>
      <c r="S10" s="12">
        <v>136.05998766645385</v>
      </c>
      <c r="T10" s="10">
        <v>8</v>
      </c>
      <c r="U10" s="63"/>
      <c r="V10" s="193"/>
      <c r="W10" s="2">
        <f t="shared" si="3"/>
        <v>137.9269077421976</v>
      </c>
      <c r="X10" s="110">
        <f t="shared" si="4"/>
        <v>22.3173038363185</v>
      </c>
    </row>
    <row r="11" spans="1:24" ht="12.75">
      <c r="A11" s="10">
        <v>9</v>
      </c>
      <c r="B11" s="8">
        <v>144.02</v>
      </c>
      <c r="C11" s="8">
        <v>140.29831538711807</v>
      </c>
      <c r="D11" s="8">
        <v>136.49356316304508</v>
      </c>
      <c r="E11" s="8">
        <v>141.47514027862505</v>
      </c>
      <c r="F11" s="8">
        <v>167.2353137457853</v>
      </c>
      <c r="G11" s="8">
        <v>135.0934015430217</v>
      </c>
      <c r="H11" s="8">
        <v>131.55</v>
      </c>
      <c r="I11" s="8">
        <v>138.34</v>
      </c>
      <c r="J11" s="8">
        <v>148.41579399999998</v>
      </c>
      <c r="K11" s="8">
        <v>133.29574552080166</v>
      </c>
      <c r="L11" s="8">
        <v>163.17908</v>
      </c>
      <c r="M11" s="8">
        <v>177.2796141</v>
      </c>
      <c r="N11" s="8">
        <v>174.1283388</v>
      </c>
      <c r="O11" s="8">
        <v>158.35978490000002</v>
      </c>
      <c r="P11" s="104">
        <f t="shared" si="0"/>
        <v>-0.0905570799599219</v>
      </c>
      <c r="Q11" s="2">
        <f t="shared" si="1"/>
        <v>159.2597144841603</v>
      </c>
      <c r="R11" s="123">
        <f t="shared" si="2"/>
        <v>-0.005650704492816239</v>
      </c>
      <c r="S11" s="12">
        <v>137.28683647146474</v>
      </c>
      <c r="T11" s="10">
        <v>9</v>
      </c>
      <c r="U11" s="63"/>
      <c r="V11" s="193"/>
      <c r="W11" s="2">
        <f t="shared" si="3"/>
        <v>137.3389882127647</v>
      </c>
      <c r="X11" s="110">
        <f t="shared" si="4"/>
        <v>21.92072627139561</v>
      </c>
    </row>
    <row r="12" spans="1:24" ht="12.75">
      <c r="A12" s="10">
        <v>10</v>
      </c>
      <c r="B12" s="8">
        <v>141.41</v>
      </c>
      <c r="C12" s="8">
        <v>139.0575185329003</v>
      </c>
      <c r="D12" s="8">
        <v>138.88798619172087</v>
      </c>
      <c r="E12" s="8">
        <v>140.97459188039255</v>
      </c>
      <c r="F12" s="8">
        <v>164.8089382624987</v>
      </c>
      <c r="G12" s="8">
        <v>137.7376467775827</v>
      </c>
      <c r="H12" s="8">
        <v>132.37</v>
      </c>
      <c r="I12" s="8">
        <v>142.41</v>
      </c>
      <c r="J12" s="8">
        <v>149.64547120153858</v>
      </c>
      <c r="K12" s="8">
        <v>132.272907</v>
      </c>
      <c r="L12" s="8">
        <v>163.08697</v>
      </c>
      <c r="M12" s="8">
        <v>177.8847783</v>
      </c>
      <c r="N12" s="8">
        <v>173.18190149999998</v>
      </c>
      <c r="O12" s="8">
        <v>160.20106199999998</v>
      </c>
      <c r="P12" s="104">
        <f t="shared" si="0"/>
        <v>-0.07495494267915748</v>
      </c>
      <c r="Q12" s="2">
        <f t="shared" si="1"/>
        <v>159.2144056003077</v>
      </c>
      <c r="R12" s="123">
        <f t="shared" si="2"/>
        <v>0.0061970296969808825</v>
      </c>
      <c r="S12" s="12">
        <v>136.88034943416895</v>
      </c>
      <c r="T12" s="10">
        <v>10</v>
      </c>
      <c r="U12" s="63"/>
      <c r="V12" s="193"/>
      <c r="W12" s="2">
        <f t="shared" si="3"/>
        <v>138.88720499582428</v>
      </c>
      <c r="X12" s="110">
        <f t="shared" si="4"/>
        <v>20.327200604483437</v>
      </c>
    </row>
    <row r="13" spans="1:24" ht="12.75">
      <c r="A13" s="10">
        <v>11</v>
      </c>
      <c r="B13" s="8">
        <v>139.81</v>
      </c>
      <c r="C13" s="8">
        <v>138.21664224194276</v>
      </c>
      <c r="D13" s="8">
        <v>139.05136566045547</v>
      </c>
      <c r="E13" s="8">
        <v>141.91967607254844</v>
      </c>
      <c r="F13" s="8">
        <v>162.0618916884983</v>
      </c>
      <c r="G13" s="8">
        <v>137.74253032846778</v>
      </c>
      <c r="H13" s="8">
        <v>131.54</v>
      </c>
      <c r="I13" s="8">
        <v>147.31</v>
      </c>
      <c r="J13" s="8">
        <v>151.80870128555523</v>
      </c>
      <c r="K13" s="8">
        <v>130.74981299999996</v>
      </c>
      <c r="L13" s="8">
        <v>164.18946000000003</v>
      </c>
      <c r="M13" s="8">
        <v>180.147633</v>
      </c>
      <c r="N13" s="8">
        <v>173.35036030000003</v>
      </c>
      <c r="O13" s="8">
        <v>162.1374762</v>
      </c>
      <c r="P13" s="104">
        <f t="shared" si="0"/>
        <v>-0.06468336195318558</v>
      </c>
      <c r="Q13" s="2">
        <f t="shared" si="1"/>
        <v>160.04919351711106</v>
      </c>
      <c r="R13" s="123">
        <f t="shared" si="2"/>
        <v>0.013047755112028714</v>
      </c>
      <c r="S13" s="12">
        <v>136.81778066249112</v>
      </c>
      <c r="T13" s="10">
        <v>11</v>
      </c>
      <c r="U13" s="63"/>
      <c r="V13" s="193"/>
      <c r="W13" s="2">
        <f t="shared" si="3"/>
        <v>139.83020892280462</v>
      </c>
      <c r="X13" s="110">
        <f t="shared" si="4"/>
        <v>20.21898459430645</v>
      </c>
    </row>
    <row r="14" spans="1:24" ht="12.75">
      <c r="A14" s="10">
        <v>12</v>
      </c>
      <c r="B14" s="8">
        <v>139.9</v>
      </c>
      <c r="C14" s="8">
        <v>140.5805287187085</v>
      </c>
      <c r="D14" s="8">
        <v>137.81229686431033</v>
      </c>
      <c r="E14" s="8">
        <v>142.09808839620342</v>
      </c>
      <c r="F14" s="8">
        <v>163.22033056324833</v>
      </c>
      <c r="G14" s="8">
        <v>138.07843642226192</v>
      </c>
      <c r="H14" s="8">
        <v>131</v>
      </c>
      <c r="I14" s="8">
        <v>147.31</v>
      </c>
      <c r="J14" s="8">
        <v>153.634115</v>
      </c>
      <c r="K14" s="8">
        <v>130.172373</v>
      </c>
      <c r="L14" s="8">
        <v>165.43796000000003</v>
      </c>
      <c r="M14" s="8">
        <v>180.67717790000003</v>
      </c>
      <c r="N14" s="8">
        <v>174.2970988</v>
      </c>
      <c r="O14" s="8">
        <v>163.39397049999997</v>
      </c>
      <c r="P14" s="104">
        <f t="shared" si="0"/>
        <v>-0.06255484672473521</v>
      </c>
      <c r="Q14" s="2">
        <f t="shared" si="1"/>
        <v>160.84374494000002</v>
      </c>
      <c r="R14" s="123">
        <f t="shared" si="2"/>
        <v>0.015855298326654</v>
      </c>
      <c r="S14" s="12">
        <v>137.1784856632037</v>
      </c>
      <c r="T14" s="10">
        <v>12</v>
      </c>
      <c r="U14" s="63"/>
      <c r="V14" s="63"/>
      <c r="W14" s="2">
        <f t="shared" si="3"/>
        <v>140.0389848844524</v>
      </c>
      <c r="X14" s="110">
        <f t="shared" si="4"/>
        <v>20.804760055547632</v>
      </c>
    </row>
    <row r="15" spans="1:24" ht="12.75">
      <c r="A15" s="10">
        <v>13</v>
      </c>
      <c r="B15" s="8">
        <v>139.23</v>
      </c>
      <c r="C15" s="8">
        <v>142.09055572179616</v>
      </c>
      <c r="D15" s="8">
        <v>134.36239033362213</v>
      </c>
      <c r="E15" s="8">
        <v>143.07197038877044</v>
      </c>
      <c r="F15" s="8">
        <v>163.4550320839225</v>
      </c>
      <c r="G15" s="8">
        <v>138.10579205983174</v>
      </c>
      <c r="H15" s="8">
        <v>131.27</v>
      </c>
      <c r="I15" s="8">
        <v>145.67</v>
      </c>
      <c r="J15" s="8">
        <v>154.054824</v>
      </c>
      <c r="K15" s="8">
        <v>130.288656</v>
      </c>
      <c r="L15" s="8">
        <v>166.62647</v>
      </c>
      <c r="M15" s="8">
        <v>180.43523539999998</v>
      </c>
      <c r="N15" s="8">
        <v>173.9386981</v>
      </c>
      <c r="O15" s="8">
        <v>163.45677809999998</v>
      </c>
      <c r="P15" s="104">
        <f t="shared" si="0"/>
        <v>-0.06026215048461392</v>
      </c>
      <c r="Q15" s="2">
        <f t="shared" si="1"/>
        <v>161.0687767</v>
      </c>
      <c r="R15" s="123">
        <f t="shared" si="2"/>
        <v>0.014825973406675574</v>
      </c>
      <c r="S15" s="12">
        <v>137.12198607403144</v>
      </c>
      <c r="T15" s="10">
        <v>13</v>
      </c>
      <c r="U15" s="63"/>
      <c r="V15" s="63"/>
      <c r="W15" s="2">
        <f t="shared" si="3"/>
        <v>139.87785441196633</v>
      </c>
      <c r="X15" s="110">
        <f t="shared" si="4"/>
        <v>21.190922288033676</v>
      </c>
    </row>
    <row r="16" spans="1:24" ht="12.75">
      <c r="A16" s="10">
        <v>14</v>
      </c>
      <c r="B16" s="8">
        <v>140.9</v>
      </c>
      <c r="C16" s="8">
        <v>143.44685980218696</v>
      </c>
      <c r="D16" s="8">
        <v>131.58376000204294</v>
      </c>
      <c r="E16" s="8">
        <v>144.70544402652925</v>
      </c>
      <c r="F16" s="8">
        <v>160.91937316393307</v>
      </c>
      <c r="G16" s="8">
        <v>137.95419725122414</v>
      </c>
      <c r="H16" s="8">
        <v>130.32</v>
      </c>
      <c r="I16" s="8">
        <v>144.45</v>
      </c>
      <c r="J16" s="8">
        <v>151.45776199999997</v>
      </c>
      <c r="K16" s="8">
        <v>131.36649200000002</v>
      </c>
      <c r="L16" s="8">
        <v>168.59321000000003</v>
      </c>
      <c r="M16" s="8">
        <v>180.10423780000005</v>
      </c>
      <c r="N16" s="8">
        <v>175.15566299999998</v>
      </c>
      <c r="O16" s="8">
        <v>165.3775249</v>
      </c>
      <c r="P16" s="104">
        <f t="shared" si="0"/>
        <v>-0.05582541798834095</v>
      </c>
      <c r="Q16" s="2">
        <f t="shared" si="1"/>
        <v>161.33547296</v>
      </c>
      <c r="R16" s="123">
        <f t="shared" si="2"/>
        <v>0.0250537086844016</v>
      </c>
      <c r="S16" s="12">
        <v>138.76251063845987</v>
      </c>
      <c r="T16" s="10">
        <v>14</v>
      </c>
      <c r="U16" s="63"/>
      <c r="V16" s="63"/>
      <c r="W16" s="2">
        <f t="shared" si="3"/>
        <v>139.1096902502448</v>
      </c>
      <c r="X16" s="110">
        <f t="shared" si="4"/>
        <v>22.225782709755208</v>
      </c>
    </row>
    <row r="17" spans="1:24" ht="12.75">
      <c r="A17" s="10">
        <v>15</v>
      </c>
      <c r="B17" s="8">
        <v>144.33</v>
      </c>
      <c r="C17" s="8">
        <v>144.64934943187956</v>
      </c>
      <c r="D17" s="8">
        <v>132.46475043497745</v>
      </c>
      <c r="E17" s="8">
        <v>147.03660035578912</v>
      </c>
      <c r="F17" s="8">
        <v>158.92283659335652</v>
      </c>
      <c r="G17" s="8">
        <v>136.76398811236</v>
      </c>
      <c r="H17" s="8">
        <v>131.18</v>
      </c>
      <c r="I17" s="8">
        <v>145.12</v>
      </c>
      <c r="J17" s="8">
        <v>152.059926</v>
      </c>
      <c r="K17" s="8">
        <v>132.89378190495955</v>
      </c>
      <c r="L17" s="8">
        <v>170.00398</v>
      </c>
      <c r="M17" s="8">
        <v>179.4807843</v>
      </c>
      <c r="N17" s="8">
        <v>175.2810572</v>
      </c>
      <c r="O17" s="8">
        <v>163.30034659999998</v>
      </c>
      <c r="P17" s="104">
        <f t="shared" si="0"/>
        <v>-0.06835142822267282</v>
      </c>
      <c r="Q17" s="2">
        <f t="shared" si="1"/>
        <v>161.9439058809919</v>
      </c>
      <c r="R17" s="123">
        <f t="shared" si="2"/>
        <v>0.008375991128711568</v>
      </c>
      <c r="S17" s="12">
        <v>141.41028337044102</v>
      </c>
      <c r="T17" s="10">
        <v>15</v>
      </c>
      <c r="U17" s="63"/>
      <c r="V17" s="63"/>
      <c r="W17" s="2">
        <f t="shared" si="3"/>
        <v>139.60353920346392</v>
      </c>
      <c r="X17" s="110">
        <f t="shared" si="4"/>
        <v>22.34036667752798</v>
      </c>
    </row>
    <row r="18" spans="1:24" ht="12.75">
      <c r="A18" s="10">
        <v>16</v>
      </c>
      <c r="B18" s="8">
        <v>140.38</v>
      </c>
      <c r="C18" s="8">
        <v>144.27872005840206</v>
      </c>
      <c r="D18" s="8">
        <v>134.11262761097643</v>
      </c>
      <c r="E18" s="8">
        <v>149.25939813871216</v>
      </c>
      <c r="F18" s="8">
        <v>157.96456785385172</v>
      </c>
      <c r="G18" s="8">
        <v>139.08053488833372</v>
      </c>
      <c r="H18" s="8">
        <v>132.02</v>
      </c>
      <c r="I18" s="8">
        <v>145.9</v>
      </c>
      <c r="J18" s="8">
        <v>153.55487599999998</v>
      </c>
      <c r="K18" s="8">
        <v>133.99248899999998</v>
      </c>
      <c r="L18" s="8">
        <v>170.20696999999996</v>
      </c>
      <c r="M18" s="8">
        <v>180.20716279999996</v>
      </c>
      <c r="N18" s="8">
        <v>174.01528099999996</v>
      </c>
      <c r="O18" s="8">
        <v>162.59635620000003</v>
      </c>
      <c r="P18" s="104">
        <f t="shared" si="0"/>
        <v>-0.06562024170739311</v>
      </c>
      <c r="Q18" s="2">
        <f t="shared" si="1"/>
        <v>162.39535575999997</v>
      </c>
      <c r="R18" s="123">
        <f t="shared" si="2"/>
        <v>0.0012377228342483892</v>
      </c>
      <c r="S18" s="12">
        <v>141.4779576346818</v>
      </c>
      <c r="T18" s="10">
        <v>16</v>
      </c>
      <c r="U18" s="63"/>
      <c r="V18" s="63"/>
      <c r="W18" s="2">
        <f t="shared" si="3"/>
        <v>140.90957997766674</v>
      </c>
      <c r="X18" s="110">
        <f t="shared" si="4"/>
        <v>21.485775782333235</v>
      </c>
    </row>
    <row r="19" spans="1:24" ht="12.75">
      <c r="A19" s="10">
        <v>17</v>
      </c>
      <c r="B19" s="8">
        <v>139.85</v>
      </c>
      <c r="C19" s="8">
        <v>139.77756519979673</v>
      </c>
      <c r="D19" s="8">
        <v>134.1951143547739</v>
      </c>
      <c r="E19" s="8">
        <v>149.77578483017535</v>
      </c>
      <c r="F19" s="8">
        <v>155.22103195829766</v>
      </c>
      <c r="G19" s="8">
        <v>139.41474007729948</v>
      </c>
      <c r="H19" s="8">
        <v>134.77</v>
      </c>
      <c r="I19" s="8">
        <v>147.41</v>
      </c>
      <c r="J19" s="8">
        <v>152.45029</v>
      </c>
      <c r="K19" s="8">
        <v>135.01659199999997</v>
      </c>
      <c r="L19" s="8">
        <v>172.00699000000003</v>
      </c>
      <c r="M19" s="8">
        <v>181.7633601</v>
      </c>
      <c r="N19" s="8">
        <v>172.4175838</v>
      </c>
      <c r="O19" s="8">
        <v>163.4329911</v>
      </c>
      <c r="P19" s="104">
        <f t="shared" si="0"/>
        <v>-0.05210949197862491</v>
      </c>
      <c r="Q19" s="2">
        <f t="shared" si="1"/>
        <v>162.73096318</v>
      </c>
      <c r="R19" s="123">
        <f t="shared" si="2"/>
        <v>0.004314040218784232</v>
      </c>
      <c r="S19" s="12">
        <v>140.29774406412432</v>
      </c>
      <c r="T19" s="10">
        <v>17</v>
      </c>
      <c r="U19" s="63"/>
      <c r="V19" s="63"/>
      <c r="W19" s="2">
        <f t="shared" si="3"/>
        <v>141.81232441545987</v>
      </c>
      <c r="X19" s="110">
        <f>+Q19-W19</f>
        <v>20.918638764540134</v>
      </c>
    </row>
    <row r="20" spans="1:24" ht="12.75">
      <c r="A20" s="10">
        <v>18</v>
      </c>
      <c r="B20" s="8">
        <v>139.69</v>
      </c>
      <c r="C20" s="8">
        <v>140.83644774584283</v>
      </c>
      <c r="D20" s="8">
        <v>134.30088480835968</v>
      </c>
      <c r="E20" s="8">
        <v>151.1313258663909</v>
      </c>
      <c r="F20" s="8">
        <v>154.17813390141677</v>
      </c>
      <c r="G20" s="8">
        <v>136.92979250688978</v>
      </c>
      <c r="H20" s="8">
        <v>137.08</v>
      </c>
      <c r="I20" s="8">
        <v>147.83</v>
      </c>
      <c r="J20" s="8">
        <v>154.78245484872883</v>
      </c>
      <c r="K20" s="8">
        <v>140.39463199999994</v>
      </c>
      <c r="L20" s="8">
        <v>173.43845000000002</v>
      </c>
      <c r="M20" s="8">
        <v>184.8343446</v>
      </c>
      <c r="N20" s="8">
        <v>172.1942646</v>
      </c>
      <c r="O20" s="8">
        <v>162.6149561</v>
      </c>
      <c r="P20" s="104">
        <f t="shared" si="0"/>
        <v>-0.0556308220964985</v>
      </c>
      <c r="Q20" s="2">
        <f t="shared" si="1"/>
        <v>165.12882920974576</v>
      </c>
      <c r="R20" s="123">
        <f t="shared" si="2"/>
        <v>-0.015223708190607033</v>
      </c>
      <c r="S20" s="12">
        <v>141.4404430700989</v>
      </c>
      <c r="T20" s="10">
        <v>18</v>
      </c>
      <c r="U20" s="63"/>
      <c r="V20" s="63"/>
      <c r="W20" s="2">
        <f t="shared" si="3"/>
        <v>143.40337587112373</v>
      </c>
      <c r="X20" s="110">
        <f t="shared" si="4"/>
        <v>21.72545333862203</v>
      </c>
    </row>
    <row r="21" spans="1:24" ht="12.75">
      <c r="A21" s="10">
        <v>19</v>
      </c>
      <c r="B21" s="8">
        <v>142.28</v>
      </c>
      <c r="C21" s="8">
        <v>139.41021499256158</v>
      </c>
      <c r="D21" s="8">
        <v>134.8422850069123</v>
      </c>
      <c r="E21" s="8">
        <v>145.83844409235414</v>
      </c>
      <c r="F21" s="8">
        <v>155.43401853277607</v>
      </c>
      <c r="G21" s="8">
        <v>137.37356497988915</v>
      </c>
      <c r="H21" s="8">
        <v>143.92</v>
      </c>
      <c r="I21" s="8">
        <v>144.06</v>
      </c>
      <c r="J21" s="8">
        <v>156.87086599999998</v>
      </c>
      <c r="K21" s="8">
        <v>145.197788</v>
      </c>
      <c r="L21" s="8">
        <v>174.36862999999997</v>
      </c>
      <c r="M21" s="8">
        <v>184.65774549999998</v>
      </c>
      <c r="N21" s="8">
        <v>171.64574499999998</v>
      </c>
      <c r="O21" s="8">
        <v>162.3851074</v>
      </c>
      <c r="P21" s="104">
        <f t="shared" si="0"/>
        <v>-0.05395203708661678</v>
      </c>
      <c r="Q21" s="2">
        <f t="shared" si="1"/>
        <v>166.54815490000001</v>
      </c>
      <c r="R21" s="123">
        <f t="shared" si="2"/>
        <v>-0.02499605896264423</v>
      </c>
      <c r="S21" s="12">
        <v>140.35082401530468</v>
      </c>
      <c r="T21" s="10">
        <v>19</v>
      </c>
      <c r="U21" s="63"/>
      <c r="V21" s="63"/>
      <c r="W21" s="2">
        <f t="shared" si="3"/>
        <v>145.48444379597782</v>
      </c>
      <c r="X21" s="110">
        <f t="shared" si="4"/>
        <v>21.06371110402219</v>
      </c>
    </row>
    <row r="22" spans="1:24" ht="12.75">
      <c r="A22" s="10">
        <v>20</v>
      </c>
      <c r="B22" s="8">
        <v>145.69</v>
      </c>
      <c r="C22" s="8">
        <v>140.0584245225635</v>
      </c>
      <c r="D22" s="8">
        <v>135.34981515537748</v>
      </c>
      <c r="E22" s="8">
        <v>151.30703440728632</v>
      </c>
      <c r="F22" s="8">
        <v>153.5880430760489</v>
      </c>
      <c r="G22" s="8">
        <v>139.62735242726902</v>
      </c>
      <c r="H22" s="8">
        <v>148.37</v>
      </c>
      <c r="I22" s="8">
        <v>148.436328</v>
      </c>
      <c r="J22" s="8">
        <v>157.074492</v>
      </c>
      <c r="K22" s="8">
        <v>149.95528599999997</v>
      </c>
      <c r="L22" s="8">
        <v>175.27163000000002</v>
      </c>
      <c r="M22" s="8">
        <v>185.7614871</v>
      </c>
      <c r="N22" s="8">
        <v>174.33081600000006</v>
      </c>
      <c r="O22" s="8">
        <v>162.0961992</v>
      </c>
      <c r="P22" s="104">
        <f t="shared" si="0"/>
        <v>-0.07018045966124575</v>
      </c>
      <c r="Q22" s="2">
        <f t="shared" si="1"/>
        <v>168.47874222000002</v>
      </c>
      <c r="R22" s="123">
        <f t="shared" si="2"/>
        <v>-0.03788337291636279</v>
      </c>
      <c r="S22" s="12">
        <v>142.31921234753787</v>
      </c>
      <c r="T22" s="10">
        <v>20</v>
      </c>
      <c r="U22" s="63"/>
      <c r="V22" s="63"/>
      <c r="W22" s="2">
        <f t="shared" si="3"/>
        <v>148.69269168545378</v>
      </c>
      <c r="X22" s="110">
        <f t="shared" si="4"/>
        <v>19.786050534546234</v>
      </c>
    </row>
    <row r="23" spans="1:24" ht="12.75">
      <c r="A23" s="10">
        <v>21</v>
      </c>
      <c r="B23" s="8">
        <v>146.38</v>
      </c>
      <c r="C23" s="8">
        <v>138.92516897214927</v>
      </c>
      <c r="D23" s="8">
        <v>135.23759139095083</v>
      </c>
      <c r="E23" s="8">
        <v>148.58005134179376</v>
      </c>
      <c r="F23" s="8">
        <v>153.29243848151697</v>
      </c>
      <c r="G23" s="8">
        <v>139.61075068794386</v>
      </c>
      <c r="H23" s="8">
        <v>144.95</v>
      </c>
      <c r="I23" s="8">
        <v>148.664892</v>
      </c>
      <c r="J23" s="8">
        <v>157.56631699999997</v>
      </c>
      <c r="K23" s="8">
        <v>150.986996</v>
      </c>
      <c r="L23" s="8">
        <v>175.46918999999997</v>
      </c>
      <c r="M23" s="8">
        <v>185.38579840000003</v>
      </c>
      <c r="N23" s="8">
        <v>174.76765220000001</v>
      </c>
      <c r="O23" s="8">
        <v>163.011106</v>
      </c>
      <c r="P23" s="104">
        <f t="shared" si="0"/>
        <v>-0.06726957793394217</v>
      </c>
      <c r="Q23" s="2">
        <f t="shared" si="1"/>
        <v>168.83519072</v>
      </c>
      <c r="R23" s="123">
        <f t="shared" si="2"/>
        <v>-0.03449568004847281</v>
      </c>
      <c r="S23" s="12">
        <v>141.2004686174823</v>
      </c>
      <c r="T23" s="10">
        <v>21</v>
      </c>
      <c r="U23" s="63"/>
      <c r="V23" s="63"/>
      <c r="W23" s="2">
        <f t="shared" si="3"/>
        <v>148.35579113758874</v>
      </c>
      <c r="X23" s="110">
        <f t="shared" si="4"/>
        <v>20.479399582411276</v>
      </c>
    </row>
    <row r="24" spans="1:24" ht="12.75">
      <c r="A24" s="10">
        <v>22</v>
      </c>
      <c r="B24" s="8">
        <v>146.12</v>
      </c>
      <c r="C24" s="8">
        <v>139.299091301334</v>
      </c>
      <c r="D24" s="8">
        <v>132.81001613214468</v>
      </c>
      <c r="E24" s="8">
        <v>146.7998182073092</v>
      </c>
      <c r="F24" s="8">
        <v>153.34390554494135</v>
      </c>
      <c r="G24" s="8">
        <v>138.10884378691955</v>
      </c>
      <c r="H24" s="8">
        <v>143.62</v>
      </c>
      <c r="I24" s="8">
        <v>150.463967</v>
      </c>
      <c r="J24" s="8">
        <v>159.04201099999997</v>
      </c>
      <c r="K24" s="8">
        <v>153.954016</v>
      </c>
      <c r="L24" s="8">
        <v>174.80763000000002</v>
      </c>
      <c r="M24" s="8">
        <v>186.3196888</v>
      </c>
      <c r="N24" s="8">
        <v>177.0175886</v>
      </c>
      <c r="O24" s="8">
        <v>164.26960199999996</v>
      </c>
      <c r="P24" s="104">
        <f t="shared" si="0"/>
        <v>-0.07201536695207278</v>
      </c>
      <c r="Q24" s="2">
        <f t="shared" si="1"/>
        <v>170.22818687999998</v>
      </c>
      <c r="R24" s="123">
        <f t="shared" si="2"/>
        <v>-0.03500351492435527</v>
      </c>
      <c r="S24" s="12">
        <v>140.0648209401313</v>
      </c>
      <c r="T24" s="10">
        <v>22</v>
      </c>
      <c r="U24" s="63"/>
      <c r="V24" s="63"/>
      <c r="W24" s="2">
        <f t="shared" si="3"/>
        <v>149.03776755738392</v>
      </c>
      <c r="X24" s="110">
        <f t="shared" si="4"/>
        <v>21.190419322616066</v>
      </c>
    </row>
    <row r="25" spans="1:24" ht="12.75">
      <c r="A25" s="10">
        <v>23</v>
      </c>
      <c r="B25" s="8">
        <v>144.59</v>
      </c>
      <c r="C25" s="8">
        <v>139.03625137044986</v>
      </c>
      <c r="D25" s="8">
        <v>129.3781244299096</v>
      </c>
      <c r="E25" s="8">
        <v>145.83844409235414</v>
      </c>
      <c r="F25" s="8">
        <v>150.9254982874973</v>
      </c>
      <c r="G25" s="8">
        <v>135.2180020658261</v>
      </c>
      <c r="H25" s="8">
        <v>143.9</v>
      </c>
      <c r="I25" s="8">
        <v>151.47116399999996</v>
      </c>
      <c r="J25" s="8">
        <v>158.82659423192467</v>
      </c>
      <c r="K25" s="8">
        <v>158.733785521676</v>
      </c>
      <c r="L25" s="8">
        <v>178.05125</v>
      </c>
      <c r="M25" s="8">
        <v>185.09503940000002</v>
      </c>
      <c r="N25" s="8">
        <v>174.11273540000005</v>
      </c>
      <c r="O25" s="8">
        <v>165.495049</v>
      </c>
      <c r="P25" s="104">
        <f t="shared" si="0"/>
        <v>-0.049494865382489706</v>
      </c>
      <c r="Q25" s="2">
        <f t="shared" si="1"/>
        <v>170.96388091072015</v>
      </c>
      <c r="R25" s="123">
        <f t="shared" si="2"/>
        <v>-0.03198822980379146</v>
      </c>
      <c r="S25" s="12">
        <v>139.19713664878563</v>
      </c>
      <c r="T25" s="10">
        <v>23</v>
      </c>
      <c r="U25" s="63"/>
      <c r="V25" s="63"/>
      <c r="W25" s="2">
        <f t="shared" si="3"/>
        <v>149.62990916388534</v>
      </c>
      <c r="X25" s="110">
        <f t="shared" si="4"/>
        <v>21.333971746834806</v>
      </c>
    </row>
    <row r="26" spans="1:24" ht="12.75">
      <c r="A26" s="10">
        <v>24</v>
      </c>
      <c r="B26" s="8">
        <v>143.28</v>
      </c>
      <c r="C26" s="8">
        <v>141.88917658433485</v>
      </c>
      <c r="D26" s="8">
        <v>129.3507429711614</v>
      </c>
      <c r="E26" s="8">
        <v>145.6128920670415</v>
      </c>
      <c r="F26" s="8">
        <v>155.245036328343</v>
      </c>
      <c r="G26" s="8">
        <v>134.61707965824596</v>
      </c>
      <c r="H26" s="8">
        <v>144.74379199999998</v>
      </c>
      <c r="I26" s="8">
        <v>152.79457</v>
      </c>
      <c r="J26" s="8">
        <v>160.93250300000003</v>
      </c>
      <c r="K26" s="8">
        <v>161.99643799999998</v>
      </c>
      <c r="L26" s="8">
        <v>178.80462000000003</v>
      </c>
      <c r="M26" s="8">
        <v>183.8770939</v>
      </c>
      <c r="N26" s="8">
        <v>174.99590560000004</v>
      </c>
      <c r="O26" s="8"/>
      <c r="P26" s="167">
        <f aca="true" t="shared" si="5" ref="P25:P54">+(N26/M26)-1</f>
        <v>-0.04829959029497133</v>
      </c>
      <c r="Q26" s="2">
        <f t="shared" si="1"/>
        <v>172.1213121</v>
      </c>
      <c r="R26" s="123">
        <f t="shared" si="2"/>
        <v>-1</v>
      </c>
      <c r="S26" s="12">
        <v>140.17213527042296</v>
      </c>
      <c r="T26" s="10">
        <v>24</v>
      </c>
      <c r="U26" s="63"/>
      <c r="V26" s="63"/>
      <c r="W26" s="2">
        <f t="shared" si="3"/>
        <v>151.0168765316492</v>
      </c>
      <c r="X26" s="110">
        <f t="shared" si="4"/>
        <v>21.104435568350823</v>
      </c>
    </row>
    <row r="27" spans="1:24" ht="12.75">
      <c r="A27" s="10">
        <v>25</v>
      </c>
      <c r="B27" s="8">
        <v>143.38</v>
      </c>
      <c r="C27" s="8">
        <v>136.77626573937374</v>
      </c>
      <c r="D27" s="8">
        <v>127.77244603656371</v>
      </c>
      <c r="E27" s="8">
        <v>144.40989335345088</v>
      </c>
      <c r="F27" s="8">
        <v>157.1975497040005</v>
      </c>
      <c r="G27" s="8">
        <v>133.50911559279174</v>
      </c>
      <c r="H27" s="8">
        <v>148.631605</v>
      </c>
      <c r="I27" s="8">
        <v>152.01893999999996</v>
      </c>
      <c r="J27" s="8">
        <v>158.88130499999997</v>
      </c>
      <c r="K27" s="8">
        <v>160.903415</v>
      </c>
      <c r="L27" s="8">
        <v>178.46377</v>
      </c>
      <c r="M27" s="8">
        <v>183.86027589999998</v>
      </c>
      <c r="N27" s="8">
        <v>174.5167844</v>
      </c>
      <c r="O27" s="8"/>
      <c r="P27" s="167">
        <f t="shared" si="5"/>
        <v>-0.050818435109288185</v>
      </c>
      <c r="Q27" s="2">
        <f t="shared" si="1"/>
        <v>171.32511006</v>
      </c>
      <c r="R27" s="123">
        <f t="shared" si="2"/>
        <v>-1</v>
      </c>
      <c r="S27" s="12">
        <v>138.79810085489808</v>
      </c>
      <c r="T27" s="10">
        <v>25</v>
      </c>
      <c r="U27" s="63"/>
      <c r="V27" s="63"/>
      <c r="W27" s="2">
        <f t="shared" si="3"/>
        <v>150.78887611855833</v>
      </c>
      <c r="X27" s="110">
        <f t="shared" si="4"/>
        <v>20.53623394144165</v>
      </c>
    </row>
    <row r="28" spans="1:24" ht="12.75">
      <c r="A28" s="10">
        <v>26</v>
      </c>
      <c r="B28" s="8">
        <v>144.97</v>
      </c>
      <c r="C28" s="8">
        <v>142.3848103095518</v>
      </c>
      <c r="D28" s="8">
        <v>118.4363611009598</v>
      </c>
      <c r="E28" s="8">
        <v>142.79589796895615</v>
      </c>
      <c r="F28" s="8">
        <v>155.90779414741579</v>
      </c>
      <c r="G28" s="8">
        <v>134.42409106110497</v>
      </c>
      <c r="H28" s="8">
        <v>152.173049</v>
      </c>
      <c r="I28" s="8">
        <v>150.005769</v>
      </c>
      <c r="J28" s="8">
        <v>158.52518025235327</v>
      </c>
      <c r="K28" s="8">
        <v>159.70042999999993</v>
      </c>
      <c r="L28" s="8">
        <v>180.32774999999998</v>
      </c>
      <c r="M28" s="8">
        <v>186.77292559999998</v>
      </c>
      <c r="N28" s="8">
        <v>173.8093301</v>
      </c>
      <c r="O28" s="8"/>
      <c r="P28" s="167">
        <f t="shared" si="5"/>
        <v>-0.06940832274461073</v>
      </c>
      <c r="Q28" s="2">
        <f t="shared" si="1"/>
        <v>171.82712319047064</v>
      </c>
      <c r="R28" s="123">
        <f t="shared" si="2"/>
        <v>-1</v>
      </c>
      <c r="S28" s="12">
        <v>137.81784489657795</v>
      </c>
      <c r="T28" s="10">
        <v>26</v>
      </c>
      <c r="U28" s="63"/>
      <c r="V28" s="63"/>
      <c r="W28" s="2">
        <f t="shared" si="3"/>
        <v>150.96570386269164</v>
      </c>
      <c r="X28" s="110">
        <f t="shared" si="4"/>
        <v>20.861419327779004</v>
      </c>
    </row>
    <row r="29" spans="1:24" ht="12.75">
      <c r="A29" s="10">
        <v>27</v>
      </c>
      <c r="B29" s="8">
        <v>142.79</v>
      </c>
      <c r="C29" s="8">
        <v>144.2580576772409</v>
      </c>
      <c r="D29" s="8">
        <v>120.69593525386361</v>
      </c>
      <c r="E29" s="8">
        <v>143.7944599831855</v>
      </c>
      <c r="F29" s="8">
        <v>155.87595825695317</v>
      </c>
      <c r="G29" s="8">
        <v>137.55904486398626</v>
      </c>
      <c r="H29" s="8">
        <v>156.798827</v>
      </c>
      <c r="I29" s="8">
        <v>150.33844499999998</v>
      </c>
      <c r="J29" s="8">
        <v>156.781652</v>
      </c>
      <c r="K29" s="8">
        <v>161.12342099999995</v>
      </c>
      <c r="L29" s="8">
        <v>180.52768000000003</v>
      </c>
      <c r="M29" s="8">
        <v>183.98420910000002</v>
      </c>
      <c r="N29" s="8">
        <v>173.06017969999996</v>
      </c>
      <c r="O29" s="8"/>
      <c r="P29" s="167">
        <f t="shared" si="5"/>
        <v>-0.05937482055355392</v>
      </c>
      <c r="Q29" s="2">
        <f t="shared" si="1"/>
        <v>171.09542835999997</v>
      </c>
      <c r="R29" s="123">
        <f t="shared" si="2"/>
        <v>-1</v>
      </c>
      <c r="S29" s="12">
        <v>138.968075485715</v>
      </c>
      <c r="T29" s="10">
        <v>27</v>
      </c>
      <c r="U29" s="63"/>
      <c r="V29" s="63"/>
      <c r="W29" s="2">
        <f t="shared" si="3"/>
        <v>152.52027797279726</v>
      </c>
      <c r="X29" s="110">
        <f t="shared" si="4"/>
        <v>18.57515038720271</v>
      </c>
    </row>
    <row r="30" spans="1:24" ht="12.75">
      <c r="A30" s="10">
        <v>28</v>
      </c>
      <c r="B30" s="8">
        <v>145.45</v>
      </c>
      <c r="C30" s="8">
        <v>144.03776242329477</v>
      </c>
      <c r="D30" s="8">
        <v>126.89022477137631</v>
      </c>
      <c r="E30" s="8">
        <v>143.18629973596447</v>
      </c>
      <c r="F30" s="8">
        <v>155.31338522625757</v>
      </c>
      <c r="G30" s="8">
        <v>143.99636888653416</v>
      </c>
      <c r="H30" s="8">
        <v>158.939919</v>
      </c>
      <c r="I30" s="8">
        <v>151.546069</v>
      </c>
      <c r="J30" s="8">
        <v>159.08005799999992</v>
      </c>
      <c r="K30" s="8">
        <v>160.13781799999995</v>
      </c>
      <c r="L30" s="8">
        <v>180.43288</v>
      </c>
      <c r="M30" s="8">
        <v>184.4466794</v>
      </c>
      <c r="N30" s="8">
        <v>172.44055260000005</v>
      </c>
      <c r="O30" s="8"/>
      <c r="P30" s="167">
        <f t="shared" si="5"/>
        <v>-0.0650926698114358</v>
      </c>
      <c r="Q30" s="2">
        <f t="shared" si="1"/>
        <v>171.30759759999998</v>
      </c>
      <c r="R30" s="123">
        <f t="shared" si="2"/>
        <v>-1</v>
      </c>
      <c r="S30" s="12">
        <v>140.32238115510592</v>
      </c>
      <c r="T30" s="10">
        <v>28</v>
      </c>
      <c r="U30" s="63"/>
      <c r="V30" s="63"/>
      <c r="W30" s="2">
        <f t="shared" si="3"/>
        <v>154.7400465773068</v>
      </c>
      <c r="X30" s="110">
        <f t="shared" si="4"/>
        <v>16.56755102269318</v>
      </c>
    </row>
    <row r="31" spans="1:24" ht="12.75">
      <c r="A31" s="10">
        <v>29</v>
      </c>
      <c r="B31" s="8">
        <v>142.68</v>
      </c>
      <c r="C31" s="8">
        <v>143.81701403578768</v>
      </c>
      <c r="D31" s="8">
        <v>128.07929610398193</v>
      </c>
      <c r="E31" s="8">
        <v>143.57245104187402</v>
      </c>
      <c r="F31" s="8">
        <v>153.54131305141362</v>
      </c>
      <c r="G31" s="8">
        <v>145.03949817969223</v>
      </c>
      <c r="H31" s="8">
        <v>163.88302499999998</v>
      </c>
      <c r="I31" s="8">
        <v>151.39205799999993</v>
      </c>
      <c r="J31" s="8">
        <v>159.250125</v>
      </c>
      <c r="K31" s="8">
        <v>161.415123</v>
      </c>
      <c r="L31" s="8">
        <v>180.03555</v>
      </c>
      <c r="M31" s="8">
        <v>184.2238076</v>
      </c>
      <c r="N31" s="8">
        <v>173.7146726</v>
      </c>
      <c r="O31" s="8"/>
      <c r="P31" s="167">
        <f t="shared" si="5"/>
        <v>-0.057045477112372844</v>
      </c>
      <c r="Q31" s="2">
        <f t="shared" si="1"/>
        <v>171.72785563999997</v>
      </c>
      <c r="R31" s="123">
        <f t="shared" si="2"/>
        <v>-1</v>
      </c>
      <c r="S31" s="12">
        <v>139.77979353027396</v>
      </c>
      <c r="T31" s="10">
        <v>29</v>
      </c>
      <c r="U31" s="63"/>
      <c r="V31" s="63"/>
      <c r="W31" s="2">
        <f t="shared" si="3"/>
        <v>156.19596583593844</v>
      </c>
      <c r="X31" s="110">
        <f t="shared" si="4"/>
        <v>15.531889804061535</v>
      </c>
    </row>
    <row r="32" spans="1:24" ht="12.75">
      <c r="A32" s="10">
        <v>30</v>
      </c>
      <c r="B32" s="8">
        <v>144.36</v>
      </c>
      <c r="C32" s="8">
        <v>141.82380604966488</v>
      </c>
      <c r="D32" s="8">
        <v>131.44462284410633</v>
      </c>
      <c r="E32" s="8">
        <v>141.96111342368872</v>
      </c>
      <c r="F32" s="8">
        <v>155.39989500653704</v>
      </c>
      <c r="G32" s="8">
        <v>143.82759293217038</v>
      </c>
      <c r="H32" s="8">
        <v>161.649513</v>
      </c>
      <c r="I32" s="8">
        <v>149.52529599999997</v>
      </c>
      <c r="J32" s="8">
        <v>159.75785499999998</v>
      </c>
      <c r="K32" s="8">
        <v>162.94261799999995</v>
      </c>
      <c r="L32" s="8">
        <v>180.93192</v>
      </c>
      <c r="M32" s="8">
        <v>183.3979862</v>
      </c>
      <c r="N32" s="8">
        <v>173.33056290000002</v>
      </c>
      <c r="O32" s="8"/>
      <c r="P32" s="167">
        <f t="shared" si="5"/>
        <v>-0.05489385957063453</v>
      </c>
      <c r="Q32" s="2">
        <f t="shared" si="1"/>
        <v>172.07218842</v>
      </c>
      <c r="R32" s="123">
        <f t="shared" si="2"/>
        <v>-1</v>
      </c>
      <c r="S32" s="12">
        <v>139.99992371957666</v>
      </c>
      <c r="T32" s="10">
        <v>30</v>
      </c>
      <c r="U32" s="63"/>
      <c r="V32" s="63"/>
      <c r="W32" s="2">
        <f t="shared" si="3"/>
        <v>155.54057498643405</v>
      </c>
      <c r="X32" s="110">
        <f t="shared" si="4"/>
        <v>16.53161343356595</v>
      </c>
    </row>
    <row r="33" spans="1:24" ht="12.75">
      <c r="A33" s="10">
        <v>31</v>
      </c>
      <c r="B33" s="8">
        <v>144.92</v>
      </c>
      <c r="C33" s="8">
        <v>139.37886163917798</v>
      </c>
      <c r="D33" s="8">
        <v>129.77707861504695</v>
      </c>
      <c r="E33" s="8">
        <v>142.1167046765596</v>
      </c>
      <c r="F33" s="8">
        <v>156.24379571639054</v>
      </c>
      <c r="G33" s="8">
        <v>141.34344326542183</v>
      </c>
      <c r="H33" s="8">
        <v>159.74962599999998</v>
      </c>
      <c r="I33" s="8">
        <v>151.844172</v>
      </c>
      <c r="J33" s="8">
        <v>159.6080734693878</v>
      </c>
      <c r="K33" s="8">
        <v>163.89044199999995</v>
      </c>
      <c r="L33" s="8">
        <v>181.13758</v>
      </c>
      <c r="M33" s="8">
        <v>184.9074826</v>
      </c>
      <c r="N33" s="8">
        <v>174.5188005</v>
      </c>
      <c r="O33" s="8"/>
      <c r="P33" s="167">
        <f t="shared" si="5"/>
        <v>-0.05618313523024521</v>
      </c>
      <c r="Q33" s="2">
        <f t="shared" si="1"/>
        <v>172.81247571387755</v>
      </c>
      <c r="R33" s="123">
        <f t="shared" si="2"/>
        <v>-1</v>
      </c>
      <c r="S33" s="12">
        <v>139.5021074884641</v>
      </c>
      <c r="T33" s="10">
        <v>31</v>
      </c>
      <c r="U33" s="63"/>
      <c r="V33" s="63"/>
      <c r="W33" s="2">
        <f t="shared" si="3"/>
        <v>155.2871513469619</v>
      </c>
      <c r="X33" s="110">
        <f t="shared" si="4"/>
        <v>17.52532436691564</v>
      </c>
    </row>
    <row r="34" spans="1:24" ht="12.75">
      <c r="A34" s="10">
        <v>32</v>
      </c>
      <c r="B34" s="8">
        <v>146.1816332287186</v>
      </c>
      <c r="C34" s="8">
        <v>141.73110216467435</v>
      </c>
      <c r="D34" s="8">
        <v>131.5829825477693</v>
      </c>
      <c r="E34" s="8">
        <v>143.197129199608</v>
      </c>
      <c r="F34" s="8">
        <v>154.7227192410518</v>
      </c>
      <c r="G34" s="8">
        <v>142.0657570608117</v>
      </c>
      <c r="H34" s="8">
        <v>159.871987</v>
      </c>
      <c r="I34" s="8">
        <v>150.871647</v>
      </c>
      <c r="J34" s="8">
        <v>160.349822</v>
      </c>
      <c r="K34" s="8">
        <v>164.97598499999998</v>
      </c>
      <c r="L34" s="8">
        <v>182.84205000000003</v>
      </c>
      <c r="M34" s="8">
        <v>185.37947279999997</v>
      </c>
      <c r="N34" s="8">
        <v>177.3718382</v>
      </c>
      <c r="O34" s="8"/>
      <c r="P34" s="167">
        <f t="shared" si="5"/>
        <v>-0.043195907718645565</v>
      </c>
      <c r="Q34" s="2">
        <f t="shared" si="1"/>
        <v>174.18383359999999</v>
      </c>
      <c r="R34" s="123">
        <f t="shared" si="2"/>
        <v>-1</v>
      </c>
      <c r="S34" s="12">
        <v>141.62380785679503</v>
      </c>
      <c r="T34" s="10">
        <v>32</v>
      </c>
      <c r="U34" s="63"/>
      <c r="V34" s="63"/>
      <c r="W34" s="2">
        <f t="shared" si="3"/>
        <v>155.62703961216235</v>
      </c>
      <c r="X34" s="110">
        <f t="shared" si="4"/>
        <v>18.556793987837636</v>
      </c>
    </row>
    <row r="35" spans="1:24" ht="12.75">
      <c r="A35" s="10">
        <v>33</v>
      </c>
      <c r="B35" s="8">
        <v>146.75681339920916</v>
      </c>
      <c r="C35" s="8">
        <v>146.01646024392815</v>
      </c>
      <c r="D35" s="8">
        <v>134.15579067063595</v>
      </c>
      <c r="E35" s="8">
        <v>143.9631675028155</v>
      </c>
      <c r="F35" s="8">
        <v>153.43041804456024</v>
      </c>
      <c r="G35" s="8">
        <v>142.96828640237885</v>
      </c>
      <c r="H35" s="8">
        <v>162.61065499999998</v>
      </c>
      <c r="I35" s="8">
        <v>150.106383</v>
      </c>
      <c r="J35" s="8">
        <v>158.39372199999994</v>
      </c>
      <c r="K35" s="8">
        <v>164.80449699999994</v>
      </c>
      <c r="L35" s="8">
        <v>183.18003999999996</v>
      </c>
      <c r="M35" s="8">
        <v>186.15573899999995</v>
      </c>
      <c r="N35" s="8">
        <v>177.50563889999998</v>
      </c>
      <c r="O35" s="8"/>
      <c r="P35" s="167">
        <f t="shared" si="5"/>
        <v>-0.04646700739105325</v>
      </c>
      <c r="Q35" s="2">
        <f t="shared" si="1"/>
        <v>174.00792737999996</v>
      </c>
      <c r="R35" s="123">
        <f t="shared" si="2"/>
        <v>-1</v>
      </c>
      <c r="S35" s="12">
        <v>143.1987053027648</v>
      </c>
      <c r="T35" s="10">
        <v>33</v>
      </c>
      <c r="U35" s="63"/>
      <c r="V35" s="63"/>
      <c r="W35" s="2">
        <f t="shared" si="3"/>
        <v>155.77670868047576</v>
      </c>
      <c r="X35" s="110">
        <f t="shared" si="4"/>
        <v>18.23121869952419</v>
      </c>
    </row>
    <row r="36" spans="1:24" ht="12.75">
      <c r="A36" s="10">
        <v>34</v>
      </c>
      <c r="B36" s="8">
        <v>148.26261117051462</v>
      </c>
      <c r="C36" s="8">
        <v>146.3613089363022</v>
      </c>
      <c r="D36" s="8">
        <v>135.90312190060533</v>
      </c>
      <c r="E36" s="8">
        <v>143.24529529023002</v>
      </c>
      <c r="F36" s="8">
        <v>151.78749901786884</v>
      </c>
      <c r="G36" s="8">
        <v>143.88694411888017</v>
      </c>
      <c r="H36" s="8">
        <v>166.33148599999996</v>
      </c>
      <c r="I36" s="8">
        <v>150.28487300000003</v>
      </c>
      <c r="J36" s="8">
        <v>156.581957</v>
      </c>
      <c r="K36" s="8">
        <v>162.75515299999998</v>
      </c>
      <c r="L36" s="8">
        <v>182.46742999999998</v>
      </c>
      <c r="M36" s="8">
        <v>186.77753989999997</v>
      </c>
      <c r="N36" s="8">
        <v>177.1831293</v>
      </c>
      <c r="O36" s="8"/>
      <c r="P36" s="167">
        <f t="shared" si="5"/>
        <v>-0.05136811741463554</v>
      </c>
      <c r="Q36" s="2">
        <f t="shared" si="1"/>
        <v>173.15304183999996</v>
      </c>
      <c r="R36" s="123">
        <f t="shared" si="2"/>
        <v>-1</v>
      </c>
      <c r="S36" s="12">
        <v>143.5703895496087</v>
      </c>
      <c r="T36" s="10">
        <v>34</v>
      </c>
      <c r="U36" s="63"/>
      <c r="V36" s="63"/>
      <c r="W36" s="2">
        <f t="shared" si="3"/>
        <v>155.968082623776</v>
      </c>
      <c r="X36" s="110">
        <f t="shared" si="4"/>
        <v>17.184959216223945</v>
      </c>
    </row>
    <row r="37" spans="1:24" ht="12.75">
      <c r="A37" s="10">
        <v>35</v>
      </c>
      <c r="B37" s="8">
        <v>148.58759796317918</v>
      </c>
      <c r="C37" s="8">
        <v>147.76392639605356</v>
      </c>
      <c r="D37" s="8">
        <v>136.3090846317818</v>
      </c>
      <c r="E37" s="8">
        <v>146.48272024334958</v>
      </c>
      <c r="F37" s="8">
        <v>151.386617814409</v>
      </c>
      <c r="G37" s="8">
        <v>143.64703102386693</v>
      </c>
      <c r="H37" s="8">
        <v>166.76983499999997</v>
      </c>
      <c r="I37" s="8">
        <v>147.55068799999995</v>
      </c>
      <c r="J37" s="8">
        <v>156.03195214540435</v>
      </c>
      <c r="K37" s="8">
        <v>160.57133899999997</v>
      </c>
      <c r="L37" s="8">
        <v>182.58785</v>
      </c>
      <c r="M37" s="8">
        <v>184.67647729999996</v>
      </c>
      <c r="N37" s="8">
        <v>176.33985050000004</v>
      </c>
      <c r="O37" s="8"/>
      <c r="P37" s="167">
        <f t="shared" si="5"/>
        <v>-0.045141790237082424</v>
      </c>
      <c r="Q37" s="2">
        <f t="shared" si="1"/>
        <v>172.04149378908087</v>
      </c>
      <c r="R37" s="123">
        <f t="shared" si="2"/>
        <v>-1</v>
      </c>
      <c r="S37" s="12">
        <v>145.56722153906068</v>
      </c>
      <c r="T37" s="10">
        <v>35</v>
      </c>
      <c r="U37" s="63"/>
      <c r="V37" s="63"/>
      <c r="W37" s="2">
        <f t="shared" si="3"/>
        <v>154.91416903385422</v>
      </c>
      <c r="X37" s="110">
        <f t="shared" si="4"/>
        <v>17.127324755226653</v>
      </c>
    </row>
    <row r="38" spans="1:24" ht="12.75">
      <c r="A38" s="10">
        <v>36</v>
      </c>
      <c r="B38" s="8">
        <v>149.7539711903785</v>
      </c>
      <c r="C38" s="8">
        <v>147.30123925611213</v>
      </c>
      <c r="D38" s="8">
        <v>138.52611969192316</v>
      </c>
      <c r="E38" s="8">
        <v>148.0050562056633</v>
      </c>
      <c r="F38" s="8">
        <v>151.2708525056529</v>
      </c>
      <c r="G38" s="8">
        <v>144.60620505446562</v>
      </c>
      <c r="H38" s="8">
        <v>166.45439299999998</v>
      </c>
      <c r="I38" s="8">
        <v>149.48549799999998</v>
      </c>
      <c r="J38" s="8">
        <v>153.0405493845692</v>
      </c>
      <c r="K38" s="8">
        <v>157.32593399999996</v>
      </c>
      <c r="L38" s="8">
        <v>183.25112000000001</v>
      </c>
      <c r="M38" s="8">
        <v>182.90457290000003</v>
      </c>
      <c r="N38" s="8">
        <v>174.6286497</v>
      </c>
      <c r="O38" s="8"/>
      <c r="P38" s="167">
        <f t="shared" si="5"/>
        <v>-0.045247218638567066</v>
      </c>
      <c r="Q38" s="2">
        <f t="shared" si="1"/>
        <v>170.23016519691384</v>
      </c>
      <c r="R38" s="123">
        <f t="shared" si="2"/>
        <v>-1</v>
      </c>
      <c r="S38" s="12">
        <v>146.02939772401285</v>
      </c>
      <c r="T38" s="10">
        <v>36</v>
      </c>
      <c r="U38" s="63"/>
      <c r="V38" s="63"/>
      <c r="W38" s="2">
        <f t="shared" si="3"/>
        <v>154.18251588780694</v>
      </c>
      <c r="X38" s="110">
        <f t="shared" si="4"/>
        <v>16.0476493091069</v>
      </c>
    </row>
    <row r="39" spans="1:24" ht="12.75">
      <c r="A39" s="10">
        <v>37</v>
      </c>
      <c r="B39" s="8">
        <v>149.35198745741152</v>
      </c>
      <c r="C39" s="8">
        <v>148.12492635235571</v>
      </c>
      <c r="D39" s="8">
        <v>140.64280571528838</v>
      </c>
      <c r="E39" s="8">
        <v>149.22908917524617</v>
      </c>
      <c r="F39" s="8">
        <v>150.07729882465932</v>
      </c>
      <c r="G39" s="8">
        <v>145.49800239611895</v>
      </c>
      <c r="H39" s="8">
        <v>166.06819800000002</v>
      </c>
      <c r="I39" s="8">
        <v>151.28158</v>
      </c>
      <c r="J39" s="8">
        <v>152.41569699999997</v>
      </c>
      <c r="K39" s="8">
        <v>156.718894</v>
      </c>
      <c r="L39" s="8">
        <v>184.90846000000002</v>
      </c>
      <c r="M39" s="8">
        <v>180.19533360000003</v>
      </c>
      <c r="N39" s="8">
        <v>174.28433800000002</v>
      </c>
      <c r="O39" s="8"/>
      <c r="P39" s="167">
        <f t="shared" si="5"/>
        <v>-0.0328032667767153</v>
      </c>
      <c r="Q39" s="2">
        <f t="shared" si="1"/>
        <v>169.70454452</v>
      </c>
      <c r="R39" s="123">
        <f t="shared" si="2"/>
        <v>-1</v>
      </c>
      <c r="S39" s="12">
        <v>146.79646811671697</v>
      </c>
      <c r="T39" s="10">
        <v>37</v>
      </c>
      <c r="U39" s="63"/>
      <c r="V39" s="63"/>
      <c r="W39" s="2">
        <f t="shared" si="3"/>
        <v>154.3964742792238</v>
      </c>
      <c r="X39" s="110">
        <f t="shared" si="4"/>
        <v>15.308070240776203</v>
      </c>
    </row>
    <row r="40" spans="1:24" ht="12.75">
      <c r="A40" s="10">
        <v>38</v>
      </c>
      <c r="B40" s="8">
        <v>150.29072828394027</v>
      </c>
      <c r="C40" s="8">
        <v>150.0662437834412</v>
      </c>
      <c r="D40" s="8">
        <v>140.19674908092634</v>
      </c>
      <c r="E40" s="8">
        <v>149.31096653343747</v>
      </c>
      <c r="F40" s="8">
        <v>147.6167460817931</v>
      </c>
      <c r="G40" s="8">
        <v>144.68880906645452</v>
      </c>
      <c r="H40" s="8">
        <v>165.70137</v>
      </c>
      <c r="I40" s="8">
        <v>152.76701400000002</v>
      </c>
      <c r="J40" s="8">
        <v>152.63246572600818</v>
      </c>
      <c r="K40" s="8">
        <v>155.02007800000004</v>
      </c>
      <c r="L40" s="8">
        <v>184.67638000000002</v>
      </c>
      <c r="M40" s="8">
        <v>180.14640370000004</v>
      </c>
      <c r="N40" s="8">
        <v>176.21987660000002</v>
      </c>
      <c r="O40" s="8"/>
      <c r="P40" s="167">
        <f t="shared" si="5"/>
        <v>-0.02179631132986093</v>
      </c>
      <c r="Q40" s="2">
        <f t="shared" si="1"/>
        <v>169.73904080520168</v>
      </c>
      <c r="R40" s="123">
        <f t="shared" si="2"/>
        <v>-1</v>
      </c>
      <c r="S40" s="12">
        <v>147.0991146136242</v>
      </c>
      <c r="T40" s="10">
        <v>38</v>
      </c>
      <c r="U40" s="63"/>
      <c r="V40" s="63"/>
      <c r="W40" s="2">
        <f t="shared" si="3"/>
        <v>154.16194735849254</v>
      </c>
      <c r="X40" s="110">
        <f t="shared" si="4"/>
        <v>15.577093446709142</v>
      </c>
    </row>
    <row r="41" spans="1:24" ht="12.75">
      <c r="A41" s="10">
        <v>39</v>
      </c>
      <c r="B41" s="8">
        <v>148.06793126126288</v>
      </c>
      <c r="C41" s="8">
        <v>149.87482348173936</v>
      </c>
      <c r="D41" s="8">
        <v>136.0683706325297</v>
      </c>
      <c r="E41" s="8">
        <v>149.40976116556007</v>
      </c>
      <c r="F41" s="8">
        <v>148.7337846825076</v>
      </c>
      <c r="G41" s="8">
        <v>144.55517695731072</v>
      </c>
      <c r="H41" s="8">
        <v>162.811995</v>
      </c>
      <c r="I41" s="8">
        <v>152.084452</v>
      </c>
      <c r="J41" s="8">
        <v>150.80945299999996</v>
      </c>
      <c r="K41" s="8">
        <v>154.789723</v>
      </c>
      <c r="L41" s="8">
        <v>185.9071861</v>
      </c>
      <c r="M41" s="8">
        <v>181.749827</v>
      </c>
      <c r="N41" s="8">
        <v>175.22609909999994</v>
      </c>
      <c r="O41" s="8"/>
      <c r="P41" s="167">
        <f t="shared" si="5"/>
        <v>-0.035893997852333936</v>
      </c>
      <c r="Q41" s="2">
        <f t="shared" si="1"/>
        <v>169.69645763999998</v>
      </c>
      <c r="R41" s="123">
        <f t="shared" si="2"/>
        <v>-1</v>
      </c>
      <c r="S41" s="12">
        <v>144.91681442351532</v>
      </c>
      <c r="T41" s="10">
        <v>39</v>
      </c>
      <c r="U41" s="63"/>
      <c r="V41" s="63"/>
      <c r="W41" s="2">
        <f t="shared" si="3"/>
        <v>153.01015999146213</v>
      </c>
      <c r="X41" s="110">
        <f t="shared" si="4"/>
        <v>16.686297648537845</v>
      </c>
    </row>
    <row r="42" spans="1:24" ht="12.75">
      <c r="A42" s="10">
        <v>40</v>
      </c>
      <c r="B42" s="8">
        <v>143.5929097988713</v>
      </c>
      <c r="C42" s="8">
        <v>147.05617478853839</v>
      </c>
      <c r="D42" s="8">
        <v>134.55110362039292</v>
      </c>
      <c r="E42" s="8">
        <v>149.221165643098</v>
      </c>
      <c r="F42" s="8">
        <v>145.66175735541566</v>
      </c>
      <c r="G42" s="8">
        <v>145.24433877575834</v>
      </c>
      <c r="H42" s="8">
        <v>159.68299</v>
      </c>
      <c r="I42" s="8">
        <v>151.471074</v>
      </c>
      <c r="J42" s="8">
        <v>146.750856</v>
      </c>
      <c r="K42" s="8">
        <v>154.84977099999998</v>
      </c>
      <c r="L42" s="8">
        <v>185.87596569999997</v>
      </c>
      <c r="M42" s="8">
        <v>180.4682511</v>
      </c>
      <c r="N42" s="8">
        <v>172.9757735</v>
      </c>
      <c r="O42" s="8"/>
      <c r="P42" s="167">
        <f t="shared" si="5"/>
        <v>-0.04151687376772062</v>
      </c>
      <c r="Q42" s="2">
        <f t="shared" si="1"/>
        <v>168.18412346</v>
      </c>
      <c r="R42" s="123">
        <f t="shared" si="2"/>
        <v>-1</v>
      </c>
      <c r="S42" s="12">
        <v>142.9235589751501</v>
      </c>
      <c r="T42" s="10">
        <v>40</v>
      </c>
      <c r="U42" s="63"/>
      <c r="V42" s="63"/>
      <c r="W42" s="2">
        <f t="shared" si="3"/>
        <v>151.59980595515168</v>
      </c>
      <c r="X42" s="110">
        <f t="shared" si="4"/>
        <v>16.584317504848315</v>
      </c>
    </row>
    <row r="43" spans="1:24" ht="12.75">
      <c r="A43" s="10">
        <v>41</v>
      </c>
      <c r="B43" s="8">
        <v>141.86804820432533</v>
      </c>
      <c r="C43" s="8">
        <v>144.93951915816092</v>
      </c>
      <c r="D43" s="8">
        <v>133.2752933408463</v>
      </c>
      <c r="E43" s="8">
        <v>150.68566509754507</v>
      </c>
      <c r="F43" s="8">
        <v>142.2631774461716</v>
      </c>
      <c r="G43" s="8">
        <v>144.12733010115826</v>
      </c>
      <c r="H43" s="8">
        <v>157.035803</v>
      </c>
      <c r="I43" s="8">
        <v>152.03490999999997</v>
      </c>
      <c r="J43" s="8">
        <v>145.684401</v>
      </c>
      <c r="K43" s="8">
        <v>155.06251699999996</v>
      </c>
      <c r="L43" s="8">
        <v>186.16884819999996</v>
      </c>
      <c r="M43" s="8">
        <v>178.4563459</v>
      </c>
      <c r="N43" s="8">
        <v>169.7276315</v>
      </c>
      <c r="O43" s="8"/>
      <c r="P43" s="167">
        <f t="shared" si="5"/>
        <v>-0.0489123228203453</v>
      </c>
      <c r="Q43" s="2">
        <f t="shared" si="1"/>
        <v>167.01994871999997</v>
      </c>
      <c r="R43" s="123">
        <f t="shared" si="2"/>
        <v>-1</v>
      </c>
      <c r="S43" s="12">
        <v>141.2780876334796</v>
      </c>
      <c r="T43" s="10">
        <v>41</v>
      </c>
      <c r="U43" s="63"/>
      <c r="V43" s="63"/>
      <c r="W43" s="2">
        <f t="shared" si="3"/>
        <v>150.78899222023162</v>
      </c>
      <c r="X43" s="110">
        <f t="shared" si="4"/>
        <v>16.230956499768354</v>
      </c>
    </row>
    <row r="44" spans="1:24" ht="12.75">
      <c r="A44" s="10">
        <v>42</v>
      </c>
      <c r="B44" s="8">
        <v>141.3128166535114</v>
      </c>
      <c r="C44" s="8">
        <v>142.8178950559023</v>
      </c>
      <c r="D44" s="8">
        <v>132.62269015676895</v>
      </c>
      <c r="E44" s="8">
        <v>152.16086557266848</v>
      </c>
      <c r="F44" s="8">
        <v>139.57473116011596</v>
      </c>
      <c r="G44" s="8">
        <v>141.5546990927933</v>
      </c>
      <c r="H44" s="8">
        <v>151.70334</v>
      </c>
      <c r="I44" s="8">
        <v>151.92155899999995</v>
      </c>
      <c r="J44" s="8">
        <v>138.978352</v>
      </c>
      <c r="K44" s="8">
        <v>155.31455699999998</v>
      </c>
      <c r="L44" s="8">
        <v>184.90010639999994</v>
      </c>
      <c r="M44" s="8">
        <v>178.0237509</v>
      </c>
      <c r="N44" s="8">
        <v>165.3553634</v>
      </c>
      <c r="O44" s="8"/>
      <c r="P44" s="167">
        <f t="shared" si="5"/>
        <v>-0.07116122110648115</v>
      </c>
      <c r="Q44" s="2">
        <f t="shared" si="1"/>
        <v>164.51442593999997</v>
      </c>
      <c r="R44" s="123">
        <f t="shared" si="2"/>
        <v>-1</v>
      </c>
      <c r="S44" s="12">
        <v>140.96404457314188</v>
      </c>
      <c r="T44" s="10">
        <v>42</v>
      </c>
      <c r="U44" s="63"/>
      <c r="V44" s="63"/>
      <c r="W44" s="2">
        <f t="shared" si="3"/>
        <v>147.89450141855863</v>
      </c>
      <c r="X44" s="110">
        <f t="shared" si="4"/>
        <v>16.619924521441334</v>
      </c>
    </row>
    <row r="45" spans="1:24" ht="12.75">
      <c r="A45" s="10">
        <v>43</v>
      </c>
      <c r="B45" s="8">
        <v>143.23785273355838</v>
      </c>
      <c r="C45" s="8">
        <v>136.8549956014038</v>
      </c>
      <c r="D45" s="8">
        <v>132.73204625812704</v>
      </c>
      <c r="E45" s="8">
        <v>147.93228334061274</v>
      </c>
      <c r="F45" s="8">
        <v>136.88628487406035</v>
      </c>
      <c r="G45" s="8">
        <v>138.88012413061315</v>
      </c>
      <c r="H45" s="8">
        <v>148.673565</v>
      </c>
      <c r="I45" s="8">
        <v>150.86314999999996</v>
      </c>
      <c r="J45" s="8">
        <v>132.92381999999995</v>
      </c>
      <c r="K45" s="8">
        <v>155.47538900000004</v>
      </c>
      <c r="L45" s="8">
        <v>185.32569450000003</v>
      </c>
      <c r="M45" s="8">
        <v>176.4530371</v>
      </c>
      <c r="N45" s="8">
        <v>164.43606190000003</v>
      </c>
      <c r="O45" s="8"/>
      <c r="P45" s="167">
        <f t="shared" si="5"/>
        <v>-0.06810296607810529</v>
      </c>
      <c r="Q45" s="2">
        <f t="shared" si="1"/>
        <v>162.9228005</v>
      </c>
      <c r="R45" s="123">
        <f t="shared" si="2"/>
        <v>-1</v>
      </c>
      <c r="S45" s="12">
        <v>139.82286298895033</v>
      </c>
      <c r="T45" s="10">
        <v>43</v>
      </c>
      <c r="U45" s="63"/>
      <c r="V45" s="63"/>
      <c r="W45" s="2">
        <f t="shared" si="3"/>
        <v>145.36320962612263</v>
      </c>
      <c r="X45" s="110">
        <f t="shared" si="4"/>
        <v>17.55959087387737</v>
      </c>
    </row>
    <row r="46" spans="1:24" ht="12.75">
      <c r="A46" s="10">
        <v>44</v>
      </c>
      <c r="B46" s="8">
        <v>142.29288757917817</v>
      </c>
      <c r="C46" s="8">
        <v>134.29155486101155</v>
      </c>
      <c r="D46" s="8">
        <v>131.21201690544598</v>
      </c>
      <c r="E46" s="8">
        <v>148.9139809472397</v>
      </c>
      <c r="F46" s="8">
        <v>138.25235197433653</v>
      </c>
      <c r="G46" s="8">
        <v>135.81703443994402</v>
      </c>
      <c r="H46" s="8">
        <v>146.882086</v>
      </c>
      <c r="I46" s="8">
        <v>151.038269</v>
      </c>
      <c r="J46" s="8">
        <v>138.304383</v>
      </c>
      <c r="K46" s="8">
        <v>155.14284800000004</v>
      </c>
      <c r="L46" s="8">
        <v>185.7700743</v>
      </c>
      <c r="M46" s="8">
        <v>176.769443</v>
      </c>
      <c r="N46" s="8">
        <v>160.7927753</v>
      </c>
      <c r="O46" s="8"/>
      <c r="P46" s="167">
        <f t="shared" si="5"/>
        <v>-0.09038138848466026</v>
      </c>
      <c r="Q46" s="2">
        <f t="shared" si="1"/>
        <v>163.35590472</v>
      </c>
      <c r="R46" s="123">
        <f t="shared" si="2"/>
        <v>-1</v>
      </c>
      <c r="S46" s="12">
        <v>139.6550733821459</v>
      </c>
      <c r="T46" s="10">
        <v>44</v>
      </c>
      <c r="U46" s="63"/>
      <c r="V46" s="63"/>
      <c r="W46" s="2">
        <f t="shared" si="3"/>
        <v>145.4369240879888</v>
      </c>
      <c r="X46" s="110">
        <f t="shared" si="4"/>
        <v>17.9189806320112</v>
      </c>
    </row>
    <row r="47" spans="1:24" ht="12.75">
      <c r="A47" s="10">
        <v>45</v>
      </c>
      <c r="B47" s="8">
        <v>139.38980247889845</v>
      </c>
      <c r="C47" s="8">
        <v>134.32420742276656</v>
      </c>
      <c r="D47" s="8">
        <v>131.99739360240562</v>
      </c>
      <c r="E47" s="8">
        <v>145.9832201345092</v>
      </c>
      <c r="F47" s="8">
        <v>138.2233449159145</v>
      </c>
      <c r="G47" s="8">
        <v>135.85830395882476</v>
      </c>
      <c r="H47" s="8">
        <v>150.56779300000002</v>
      </c>
      <c r="I47" s="8">
        <v>151.34207999999995</v>
      </c>
      <c r="J47" s="8">
        <v>139.43810100000002</v>
      </c>
      <c r="K47" s="8">
        <v>156.15200100000007</v>
      </c>
      <c r="L47" s="8">
        <v>184.73214109999998</v>
      </c>
      <c r="M47" s="8">
        <v>175.703675</v>
      </c>
      <c r="N47" s="8">
        <v>159.3484768747951</v>
      </c>
      <c r="O47" s="8"/>
      <c r="P47" s="167">
        <f t="shared" si="5"/>
        <v>-0.0930839843002994</v>
      </c>
      <c r="Q47" s="2">
        <f t="shared" si="1"/>
        <v>163.07487899495905</v>
      </c>
      <c r="R47" s="123">
        <f t="shared" si="2"/>
        <v>-1</v>
      </c>
      <c r="S47" s="12">
        <v>138.71577060642997</v>
      </c>
      <c r="T47" s="10">
        <v>45</v>
      </c>
      <c r="U47" s="63"/>
      <c r="V47" s="63"/>
      <c r="W47" s="2">
        <f t="shared" si="3"/>
        <v>146.67165579176498</v>
      </c>
      <c r="X47" s="110">
        <f t="shared" si="4"/>
        <v>16.403223203194074</v>
      </c>
    </row>
    <row r="48" spans="1:24" ht="12.75">
      <c r="A48" s="10">
        <v>46</v>
      </c>
      <c r="B48" s="8">
        <v>137.46826502316605</v>
      </c>
      <c r="C48" s="8">
        <v>132.6133847435822</v>
      </c>
      <c r="D48" s="8">
        <v>132.04100109987704</v>
      </c>
      <c r="E48" s="8">
        <v>146.25609962804842</v>
      </c>
      <c r="F48" s="8">
        <v>141.708173032485</v>
      </c>
      <c r="G48" s="8">
        <v>136.54821140863885</v>
      </c>
      <c r="H48" s="8">
        <v>146.677042</v>
      </c>
      <c r="I48" s="8">
        <v>149.95081299999995</v>
      </c>
      <c r="J48" s="8">
        <v>134.26242100000002</v>
      </c>
      <c r="K48" s="8">
        <v>156.86649300000005</v>
      </c>
      <c r="L48" s="8">
        <v>184.58976310000003</v>
      </c>
      <c r="M48" s="8">
        <v>173.0437901</v>
      </c>
      <c r="N48" s="8">
        <v>159.2884329</v>
      </c>
      <c r="O48" s="8"/>
      <c r="P48" s="167">
        <f t="shared" si="5"/>
        <v>-0.07949061443956429</v>
      </c>
      <c r="Q48" s="2">
        <f t="shared" si="1"/>
        <v>161.61018002</v>
      </c>
      <c r="R48" s="123">
        <f t="shared" si="2"/>
        <v>-1</v>
      </c>
      <c r="S48" s="12">
        <v>137.98645841577897</v>
      </c>
      <c r="T48" s="10">
        <v>46</v>
      </c>
      <c r="U48" s="63"/>
      <c r="V48" s="63"/>
      <c r="W48" s="2">
        <f t="shared" si="3"/>
        <v>144.86099608172776</v>
      </c>
      <c r="X48" s="110">
        <f t="shared" si="4"/>
        <v>16.74918393827224</v>
      </c>
    </row>
    <row r="49" spans="1:24" ht="12.75">
      <c r="A49" s="10">
        <v>47</v>
      </c>
      <c r="B49" s="8">
        <v>135.75443758607224</v>
      </c>
      <c r="C49" s="8">
        <v>131.91699193944413</v>
      </c>
      <c r="D49" s="8">
        <v>129.16625645609273</v>
      </c>
      <c r="E49" s="8">
        <v>149.02453792495504</v>
      </c>
      <c r="F49" s="8">
        <v>143.1278346278287</v>
      </c>
      <c r="G49" s="8">
        <v>134.66211495863226</v>
      </c>
      <c r="H49" s="8">
        <v>145.687328</v>
      </c>
      <c r="I49" s="8">
        <v>149.35491999999996</v>
      </c>
      <c r="J49" s="8">
        <v>135.70714</v>
      </c>
      <c r="K49" s="8">
        <v>158.867971</v>
      </c>
      <c r="L49" s="8">
        <v>182.73532219999998</v>
      </c>
      <c r="M49" s="8">
        <v>173.0492976</v>
      </c>
      <c r="N49" s="8">
        <v>157.41584840000002</v>
      </c>
      <c r="O49" s="8"/>
      <c r="P49" s="167">
        <f t="shared" si="5"/>
        <v>-0.09034101505650938</v>
      </c>
      <c r="Q49" s="2">
        <f t="shared" si="1"/>
        <v>161.55511584</v>
      </c>
      <c r="R49" s="123">
        <f t="shared" si="2"/>
        <v>-1</v>
      </c>
      <c r="S49" s="12">
        <v>137.59870398442737</v>
      </c>
      <c r="T49" s="10">
        <v>47</v>
      </c>
      <c r="U49" s="63"/>
      <c r="W49" s="2">
        <f t="shared" si="3"/>
        <v>144.85589479172646</v>
      </c>
      <c r="X49" s="110">
        <f t="shared" si="4"/>
        <v>16.699221048273557</v>
      </c>
    </row>
    <row r="50" spans="1:24" ht="12.75">
      <c r="A50" s="10">
        <v>48</v>
      </c>
      <c r="B50" s="8">
        <v>135.9942001525998</v>
      </c>
      <c r="C50" s="8">
        <v>132.53950289132084</v>
      </c>
      <c r="D50" s="8">
        <v>128.21790097572523</v>
      </c>
      <c r="E50" s="8">
        <v>150.28374683695338</v>
      </c>
      <c r="F50" s="8">
        <v>141.5555837382712</v>
      </c>
      <c r="G50" s="8">
        <v>132.2029847046406</v>
      </c>
      <c r="H50" s="8">
        <v>142.05488899999997</v>
      </c>
      <c r="I50" s="8">
        <v>149.67192299999996</v>
      </c>
      <c r="J50" s="8">
        <v>133.80781499999998</v>
      </c>
      <c r="K50" s="8">
        <v>159.50145699999996</v>
      </c>
      <c r="L50" s="8">
        <v>182.1116691</v>
      </c>
      <c r="M50" s="8">
        <v>173.67504759999997</v>
      </c>
      <c r="N50" s="8">
        <v>156.8762589</v>
      </c>
      <c r="O50" s="8"/>
      <c r="P50" s="167">
        <f t="shared" si="5"/>
        <v>-0.0967254014444846</v>
      </c>
      <c r="Q50" s="2">
        <f t="shared" si="1"/>
        <v>161.19444951999998</v>
      </c>
      <c r="R50" s="123">
        <f t="shared" si="2"/>
        <v>-1</v>
      </c>
      <c r="S50" s="12">
        <v>136.24255847609984</v>
      </c>
      <c r="T50" s="10">
        <v>48</v>
      </c>
      <c r="U50" s="63"/>
      <c r="W50" s="2">
        <f t="shared" si="3"/>
        <v>143.4478137409281</v>
      </c>
      <c r="X50" s="110">
        <f t="shared" si="4"/>
        <v>17.74663577907188</v>
      </c>
    </row>
    <row r="51" spans="1:24" ht="12.75">
      <c r="A51" s="10">
        <v>49</v>
      </c>
      <c r="B51" s="8">
        <v>139.20963234850112</v>
      </c>
      <c r="C51" s="8">
        <v>135.88292376572983</v>
      </c>
      <c r="D51" s="8">
        <v>128.3296781996369</v>
      </c>
      <c r="E51" s="8">
        <v>153.26926376004158</v>
      </c>
      <c r="F51" s="8">
        <v>138.55136268262027</v>
      </c>
      <c r="G51" s="8">
        <v>133.60572813152788</v>
      </c>
      <c r="H51" s="8">
        <v>135.94437899999994</v>
      </c>
      <c r="I51" s="8">
        <v>147.422294</v>
      </c>
      <c r="J51" s="8">
        <v>134.59047300000003</v>
      </c>
      <c r="K51" s="8">
        <v>160.198419</v>
      </c>
      <c r="L51" s="8">
        <v>181.64059820000003</v>
      </c>
      <c r="M51" s="8">
        <v>173.92324920000001</v>
      </c>
      <c r="N51" s="8">
        <v>155.96514919999998</v>
      </c>
      <c r="O51" s="8"/>
      <c r="P51" s="167">
        <f t="shared" si="5"/>
        <v>-0.10325301581359847</v>
      </c>
      <c r="Q51" s="2">
        <f t="shared" si="1"/>
        <v>161.26357772</v>
      </c>
      <c r="R51" s="123">
        <f t="shared" si="2"/>
        <v>-1</v>
      </c>
      <c r="S51" s="12">
        <v>137.07691634565157</v>
      </c>
      <c r="T51" s="10">
        <v>49</v>
      </c>
      <c r="U51" s="63"/>
      <c r="W51" s="2">
        <f t="shared" si="3"/>
        <v>142.3522586263056</v>
      </c>
      <c r="X51" s="110">
        <f t="shared" si="4"/>
        <v>18.911319093694402</v>
      </c>
    </row>
    <row r="52" spans="1:24" ht="12.75">
      <c r="A52" s="10">
        <v>50</v>
      </c>
      <c r="B52" s="8">
        <v>140.021311015821</v>
      </c>
      <c r="C52" s="8">
        <v>137.9003644150164</v>
      </c>
      <c r="D52" s="8">
        <v>126.12637041350122</v>
      </c>
      <c r="E52" s="8">
        <v>158.1042104792773</v>
      </c>
      <c r="F52" s="8">
        <v>134.55351506594283</v>
      </c>
      <c r="G52" s="8">
        <v>132.35433596956267</v>
      </c>
      <c r="H52" s="8">
        <v>131.315071</v>
      </c>
      <c r="I52" s="8">
        <v>147.00220500000003</v>
      </c>
      <c r="J52" s="8">
        <v>135.080474</v>
      </c>
      <c r="K52" s="8">
        <v>160.599939</v>
      </c>
      <c r="L52" s="8">
        <v>180.83477850000003</v>
      </c>
      <c r="M52" s="8">
        <v>174.69783500000005</v>
      </c>
      <c r="N52" s="8">
        <v>156.18424859999996</v>
      </c>
      <c r="O52" s="8"/>
      <c r="P52" s="167">
        <f t="shared" si="5"/>
        <v>-0.1059749046117262</v>
      </c>
      <c r="Q52" s="2">
        <f t="shared" si="1"/>
        <v>161.47945502</v>
      </c>
      <c r="R52" s="123">
        <f t="shared" si="2"/>
        <v>-1</v>
      </c>
      <c r="S52" s="12">
        <v>138.80370938726932</v>
      </c>
      <c r="T52" s="10">
        <v>50</v>
      </c>
      <c r="U52" s="63"/>
      <c r="W52" s="2">
        <f t="shared" si="3"/>
        <v>141.27040499391256</v>
      </c>
      <c r="X52" s="110">
        <f t="shared" si="4"/>
        <v>20.209050026087425</v>
      </c>
    </row>
    <row r="53" spans="1:24" ht="12.75">
      <c r="A53" s="10">
        <v>51</v>
      </c>
      <c r="B53" s="8">
        <v>139.73672291556034</v>
      </c>
      <c r="C53" s="8">
        <v>137.0242574298503</v>
      </c>
      <c r="D53" s="8">
        <v>127.35499336531164</v>
      </c>
      <c r="E53" s="8">
        <v>160.428081887781</v>
      </c>
      <c r="F53" s="8">
        <v>131.83179790321486</v>
      </c>
      <c r="G53" s="8">
        <v>133.83572710301942</v>
      </c>
      <c r="H53" s="8">
        <v>133.270374</v>
      </c>
      <c r="I53" s="8">
        <v>146.818336</v>
      </c>
      <c r="J53" s="8">
        <v>137.59545999999997</v>
      </c>
      <c r="K53" s="8">
        <v>161.45996300000002</v>
      </c>
      <c r="L53" s="8">
        <v>181.1451961</v>
      </c>
      <c r="M53" s="8">
        <v>176.3133163</v>
      </c>
      <c r="N53" s="8">
        <v>158.3886924</v>
      </c>
      <c r="O53" s="8"/>
      <c r="P53" s="167">
        <f t="shared" si="5"/>
        <v>-0.10166347202897008</v>
      </c>
      <c r="Q53" s="2">
        <f t="shared" si="1"/>
        <v>162.98052556</v>
      </c>
      <c r="R53" s="123">
        <f t="shared" si="2"/>
        <v>-1</v>
      </c>
      <c r="S53" s="12">
        <v>139.45234259975055</v>
      </c>
      <c r="T53" s="10">
        <v>51</v>
      </c>
      <c r="W53" s="2">
        <f t="shared" si="3"/>
        <v>142.59597202060388</v>
      </c>
      <c r="X53" s="110">
        <f t="shared" si="4"/>
        <v>20.38455353939611</v>
      </c>
    </row>
    <row r="54" spans="1:24" ht="12.75">
      <c r="A54" s="10">
        <v>52</v>
      </c>
      <c r="B54" s="8">
        <v>138.30998546202107</v>
      </c>
      <c r="C54" s="8">
        <v>134.8998225409504</v>
      </c>
      <c r="D54" s="8">
        <v>128.12501763081147</v>
      </c>
      <c r="E54" s="8">
        <v>159.47958354725628</v>
      </c>
      <c r="F54" s="8">
        <v>131.72355648179922</v>
      </c>
      <c r="G54" s="8">
        <v>134.2746290542564</v>
      </c>
      <c r="H54" s="8">
        <v>133.48072399999998</v>
      </c>
      <c r="I54" s="8">
        <v>146.35493099999997</v>
      </c>
      <c r="J54" s="8">
        <v>138.331746</v>
      </c>
      <c r="K54" s="8">
        <v>160.96225599999997</v>
      </c>
      <c r="L54" s="8">
        <v>182.03018620000003</v>
      </c>
      <c r="M54" s="8">
        <v>176.7595958</v>
      </c>
      <c r="N54" s="8">
        <v>159.3829199</v>
      </c>
      <c r="O54" s="8"/>
      <c r="P54" s="167">
        <f t="shared" si="5"/>
        <v>-0.09830683206393709</v>
      </c>
      <c r="Q54" s="2">
        <f t="shared" si="1"/>
        <v>163.49334077999998</v>
      </c>
      <c r="R54" s="123">
        <f t="shared" si="2"/>
        <v>-1</v>
      </c>
      <c r="S54" s="12">
        <v>138.8174015301732</v>
      </c>
      <c r="T54" s="10">
        <v>52</v>
      </c>
      <c r="W54" s="2">
        <f t="shared" si="3"/>
        <v>142.68085721085126</v>
      </c>
      <c r="X54" s="110">
        <f t="shared" si="4"/>
        <v>20.812483569148725</v>
      </c>
    </row>
    <row r="55" spans="1:20" ht="12.75">
      <c r="A55" s="10">
        <v>53</v>
      </c>
      <c r="B55" s="8"/>
      <c r="C55" s="8">
        <v>134.63195156688744</v>
      </c>
      <c r="D55" s="8"/>
      <c r="E55" s="8"/>
      <c r="F55" s="8"/>
      <c r="G55" s="8"/>
      <c r="H55" s="8"/>
      <c r="I55" s="8">
        <v>145.28879376494748</v>
      </c>
      <c r="J55" s="8"/>
      <c r="K55" s="8"/>
      <c r="M55" s="8"/>
      <c r="N55" s="8">
        <v>159.5983643</v>
      </c>
      <c r="O55" s="8"/>
      <c r="P55" s="103"/>
      <c r="Q55" s="2"/>
      <c r="R55" s="2"/>
      <c r="S55" s="12"/>
      <c r="T55" s="10">
        <v>53</v>
      </c>
    </row>
    <row r="57" spans="17:24" ht="12.75">
      <c r="Q57" s="111">
        <f>AVERAGE(Q3:Q54)</f>
        <v>165.5342261954144</v>
      </c>
      <c r="R57" s="111"/>
      <c r="W57" s="111">
        <f>AVERAGE(W3:W54)</f>
        <v>146.18593443718694</v>
      </c>
      <c r="X57" s="110">
        <f>+Q57-W57</f>
        <v>19.348291758227447</v>
      </c>
    </row>
  </sheetData>
  <mergeCells count="1"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ruitemi</dc:creator>
  <cp:keywords/>
  <dc:description/>
  <cp:lastModifiedBy>ruitemi</cp:lastModifiedBy>
  <cp:lastPrinted>2010-06-16T15:10:26Z</cp:lastPrinted>
  <dcterms:created xsi:type="dcterms:W3CDTF">2007-01-12T10:48:11Z</dcterms:created>
  <dcterms:modified xsi:type="dcterms:W3CDTF">2010-06-16T15:22:21Z</dcterms:modified>
  <cp:category/>
  <cp:version/>
  <cp:contentType/>
  <cp:contentStatus/>
</cp:coreProperties>
</file>